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Net of non grant income use 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Tracey</author>
    <author>Stuart Edmonds</author>
    <author>WFDC</author>
  </authors>
  <commentList>
    <comment ref="E8" authorId="0">
      <text>
        <r>
          <rPr>
            <b/>
            <sz val="8"/>
            <rFont val="Tahoma"/>
            <family val="0"/>
          </rPr>
          <t>Tracey:</t>
        </r>
        <r>
          <rPr>
            <sz val="8"/>
            <rFont val="Tahoma"/>
            <family val="0"/>
          </rPr>
          <t xml:space="preserve">
See Hub above
</t>
        </r>
      </text>
    </comment>
    <comment ref="G10" authorId="0">
      <text>
        <r>
          <rPr>
            <b/>
            <sz val="8"/>
            <rFont val="Tahoma"/>
            <family val="0"/>
          </rPr>
          <t>Tracey:</t>
        </r>
        <r>
          <rPr>
            <sz val="8"/>
            <rFont val="Tahoma"/>
            <family val="0"/>
          </rPr>
          <t xml:space="preserve">
£77,000 less CC funding of £27,000
</t>
        </r>
      </text>
    </comment>
    <comment ref="H10" authorId="0">
      <text>
        <r>
          <rPr>
            <b/>
            <sz val="8"/>
            <rFont val="Tahoma"/>
            <family val="0"/>
          </rPr>
          <t>Tracey:</t>
        </r>
        <r>
          <rPr>
            <sz val="8"/>
            <rFont val="Tahoma"/>
            <family val="0"/>
          </rPr>
          <t xml:space="preserve">
County Council Funding from £350,000
</t>
        </r>
      </text>
    </comment>
    <comment ref="E14" authorId="0">
      <text>
        <r>
          <rPr>
            <b/>
            <sz val="8"/>
            <rFont val="Tahoma"/>
            <family val="0"/>
          </rPr>
          <t>Tracey:</t>
        </r>
        <r>
          <rPr>
            <sz val="8"/>
            <rFont val="Tahoma"/>
            <family val="0"/>
          </rPr>
          <t xml:space="preserve">
Trevor should we also include Maint of Verges and Litter picking in Parks? Only R200 initially included Trevor also included 20% Highways Verges Budget
</t>
        </r>
      </text>
    </comment>
    <comment ref="E15" authorId="0">
      <text>
        <r>
          <rPr>
            <b/>
            <sz val="8"/>
            <rFont val="Tahoma"/>
            <family val="0"/>
          </rPr>
          <t>Tracey:</t>
        </r>
        <r>
          <rPr>
            <sz val="8"/>
            <rFont val="Tahoma"/>
            <family val="0"/>
          </rPr>
          <t xml:space="preserve">
From R010 reduced for external funding to show net  expenditure funded by the Council
</t>
        </r>
      </text>
    </comment>
    <comment ref="F15" authorId="0">
      <text>
        <r>
          <rPr>
            <b/>
            <sz val="8"/>
            <rFont val="Tahoma"/>
            <family val="0"/>
          </rPr>
          <t>Tracey:</t>
        </r>
        <r>
          <rPr>
            <sz val="8"/>
            <rFont val="Tahoma"/>
            <family val="0"/>
          </rPr>
          <t xml:space="preserve">
External funding against R010
</t>
        </r>
      </text>
    </comment>
    <comment ref="H15" authorId="0">
      <text>
        <r>
          <rPr>
            <b/>
            <sz val="8"/>
            <rFont val="Tahoma"/>
            <family val="0"/>
          </rPr>
          <t>Tracey:</t>
        </r>
        <r>
          <rPr>
            <sz val="8"/>
            <rFont val="Tahoma"/>
            <family val="0"/>
          </rPr>
          <t xml:space="preserve">
Straight from Capital Programme - is this waste recycled or waste collection Trevor?
</t>
        </r>
      </text>
    </comment>
    <comment ref="E16" authorId="0">
      <text>
        <r>
          <rPr>
            <b/>
            <sz val="8"/>
            <rFont val="Tahoma"/>
            <family val="0"/>
          </rPr>
          <t>Tracey:</t>
        </r>
        <r>
          <rPr>
            <sz val="8"/>
            <rFont val="Tahoma"/>
            <family val="0"/>
          </rPr>
          <t xml:space="preserve">
R001 and R002 06/07 budget net expenditure
</t>
        </r>
      </text>
    </comment>
    <comment ref="E17" authorId="0">
      <text>
        <r>
          <rPr>
            <b/>
            <sz val="8"/>
            <rFont val="Tahoma"/>
            <family val="0"/>
          </rPr>
          <t>Tracey:</t>
        </r>
        <r>
          <rPr>
            <sz val="8"/>
            <rFont val="Tahoma"/>
            <family val="0"/>
          </rPr>
          <t xml:space="preserve">
From R260 - gross expenditure less WCC contribution
</t>
        </r>
      </text>
    </comment>
    <comment ref="F17" authorId="0">
      <text>
        <r>
          <rPr>
            <b/>
            <sz val="8"/>
            <rFont val="Tahoma"/>
            <family val="0"/>
          </rPr>
          <t>Tracey:</t>
        </r>
        <r>
          <rPr>
            <sz val="8"/>
            <rFont val="Tahoma"/>
            <family val="0"/>
          </rPr>
          <t xml:space="preserve">
From R260 - WCC contribution
</t>
        </r>
      </text>
    </comment>
    <comment ref="E40" authorId="0">
      <text>
        <r>
          <rPr>
            <b/>
            <sz val="8"/>
            <rFont val="Tahoma"/>
            <family val="0"/>
          </rPr>
          <t>Tracey:</t>
        </r>
        <r>
          <rPr>
            <sz val="8"/>
            <rFont val="Tahoma"/>
            <family val="0"/>
          </rPr>
          <t xml:space="preserve">
R055 Net
 expenditure
</t>
        </r>
      </text>
    </comment>
    <comment ref="G47" authorId="0">
      <text>
        <r>
          <rPr>
            <b/>
            <sz val="8"/>
            <rFont val="Tahoma"/>
            <family val="0"/>
          </rPr>
          <t>Tracey:</t>
        </r>
        <r>
          <rPr>
            <sz val="8"/>
            <rFont val="Tahoma"/>
            <family val="0"/>
          </rPr>
          <t xml:space="preserve">
From financing section of latest capital programme
</t>
        </r>
      </text>
    </comment>
    <comment ref="G49" authorId="0">
      <text>
        <r>
          <rPr>
            <b/>
            <sz val="8"/>
            <rFont val="Tahoma"/>
            <family val="0"/>
          </rPr>
          <t>Tracey:</t>
        </r>
        <r>
          <rPr>
            <sz val="8"/>
            <rFont val="Tahoma"/>
            <family val="0"/>
          </rPr>
          <t xml:space="preserve">
From Capital Prog
</t>
        </r>
      </text>
    </comment>
    <comment ref="E39" authorId="1">
      <text>
        <r>
          <rPr>
            <b/>
            <sz val="8"/>
            <rFont val="Tahoma"/>
            <family val="0"/>
          </rPr>
          <t>Stuart Edmonds:</t>
        </r>
        <r>
          <rPr>
            <sz val="8"/>
            <rFont val="Tahoma"/>
            <family val="0"/>
          </rPr>
          <t xml:space="preserve">
30k Retail,Comm &amp; Leis 
       Study
10k Urban Capacity
30k Housing Needs
All from PDG
     </t>
        </r>
      </text>
    </comment>
    <comment ref="G14" authorId="2">
      <text>
        <r>
          <rPr>
            <b/>
            <sz val="8"/>
            <rFont val="Tahoma"/>
            <family val="0"/>
          </rPr>
          <t>WFDC:</t>
        </r>
        <r>
          <rPr>
            <sz val="8"/>
            <rFont val="Tahoma"/>
            <family val="0"/>
          </rPr>
          <t xml:space="preserve">
Large Sweeper 52K plus 2 small apliances £66K</t>
        </r>
      </text>
    </comment>
    <comment ref="G16" authorId="2">
      <text>
        <r>
          <rPr>
            <b/>
            <sz val="8"/>
            <rFont val="Tahoma"/>
            <family val="0"/>
          </rPr>
          <t>WFDC:</t>
        </r>
        <r>
          <rPr>
            <sz val="8"/>
            <rFont val="Tahoma"/>
            <family val="0"/>
          </rPr>
          <t xml:space="preserve">
3 refuse freighers</t>
        </r>
      </text>
    </comment>
    <comment ref="E42" authorId="2">
      <text>
        <r>
          <rPr>
            <b/>
            <sz val="8"/>
            <rFont val="Tahoma"/>
            <family val="0"/>
          </rPr>
          <t>WFDC:</t>
        </r>
        <r>
          <rPr>
            <sz val="8"/>
            <rFont val="Tahoma"/>
            <family val="0"/>
          </rPr>
          <t xml:space="preserve">
Active Communities and Sports Development</t>
        </r>
      </text>
    </comment>
    <comment ref="F42" authorId="2">
      <text>
        <r>
          <rPr>
            <b/>
            <sz val="8"/>
            <rFont val="Tahoma"/>
            <family val="0"/>
          </rPr>
          <t>WFDC:</t>
        </r>
        <r>
          <rPr>
            <sz val="8"/>
            <rFont val="Tahoma"/>
            <family val="0"/>
          </rPr>
          <t xml:space="preserve">
Grant re Active Comms and Sports Dev</t>
        </r>
      </text>
    </comment>
    <comment ref="H41" authorId="2">
      <text>
        <r>
          <rPr>
            <b/>
            <sz val="8"/>
            <rFont val="Tahoma"/>
            <family val="0"/>
          </rPr>
          <t>WFDC:</t>
        </r>
        <r>
          <rPr>
            <sz val="8"/>
            <rFont val="Tahoma"/>
            <family val="0"/>
          </rPr>
          <t xml:space="preserve">
LPSA Capital Grant</t>
        </r>
      </text>
    </comment>
    <comment ref="G43" authorId="2">
      <text>
        <r>
          <rPr>
            <b/>
            <sz val="8"/>
            <rFont val="Tahoma"/>
            <family val="0"/>
          </rPr>
          <t>WFDC:</t>
        </r>
        <r>
          <rPr>
            <sz val="8"/>
            <rFont val="Tahoma"/>
            <family val="0"/>
          </rPr>
          <t xml:space="preserve">
Capital programme</t>
        </r>
      </text>
    </comment>
  </commentList>
</comments>
</file>

<file path=xl/sharedStrings.xml><?xml version="1.0" encoding="utf-8"?>
<sst xmlns="http://schemas.openxmlformats.org/spreadsheetml/2006/main" count="142" uniqueCount="85">
  <si>
    <t>Revenue</t>
  </si>
  <si>
    <t>Capital</t>
  </si>
  <si>
    <t>Internal     £</t>
  </si>
  <si>
    <t>External     £</t>
  </si>
  <si>
    <t>Division</t>
  </si>
  <si>
    <t>Priority</t>
  </si>
  <si>
    <t>1. Service</t>
  </si>
  <si>
    <t>2. Efficiency</t>
  </si>
  <si>
    <t>3. Prosperity</t>
  </si>
  <si>
    <t>Project</t>
  </si>
  <si>
    <t>Customer Service and Access to Services</t>
  </si>
  <si>
    <t>Cleansing &amp; Waste Management</t>
  </si>
  <si>
    <t>Council Tax</t>
  </si>
  <si>
    <t>e-Government</t>
  </si>
  <si>
    <t>Efficiency &amp; Value for Money</t>
  </si>
  <si>
    <t>Employment, Economic Vitality &amp; Viability</t>
  </si>
  <si>
    <t>Wellbeing</t>
  </si>
  <si>
    <t>TOTAL</t>
  </si>
  <si>
    <t>a.</t>
  </si>
  <si>
    <t>b.</t>
  </si>
  <si>
    <t>c.</t>
  </si>
  <si>
    <t>d.</t>
  </si>
  <si>
    <t>e.</t>
  </si>
  <si>
    <t>f.</t>
  </si>
  <si>
    <t>g.</t>
  </si>
  <si>
    <t>CLC</t>
  </si>
  <si>
    <t>FS</t>
  </si>
  <si>
    <t>HR / SPU</t>
  </si>
  <si>
    <t>FS / SPU</t>
  </si>
  <si>
    <t>SPU</t>
  </si>
  <si>
    <t>Household waste recycled</t>
  </si>
  <si>
    <t>Green Flag status for parks</t>
  </si>
  <si>
    <t>Local Development Framework</t>
  </si>
  <si>
    <t>Improvements under S.106 Agreements</t>
  </si>
  <si>
    <t>PHE</t>
  </si>
  <si>
    <t>CLC / HR</t>
  </si>
  <si>
    <t>SPU / FS</t>
  </si>
  <si>
    <t>SPU / PHE</t>
  </si>
  <si>
    <t>Worcs Hub ‘one-stop’ service centres:</t>
  </si>
  <si>
    <t>Bewdley Museum</t>
  </si>
  <si>
    <t>Disabled access to buildings</t>
  </si>
  <si>
    <t>Litter &amp; Zoning Plan</t>
  </si>
  <si>
    <t xml:space="preserve">Household waste collection </t>
  </si>
  <si>
    <t>Abandoned vehicles</t>
  </si>
  <si>
    <t>Council Tax collection</t>
  </si>
  <si>
    <t>e-government projects</t>
  </si>
  <si>
    <t>Central Office Accommodation</t>
  </si>
  <si>
    <t xml:space="preserve">New business start-ups </t>
  </si>
  <si>
    <t>Kidderminster Park &amp; Ride</t>
  </si>
  <si>
    <t xml:space="preserve">Vacant retail units </t>
  </si>
  <si>
    <t xml:space="preserve">Decriminalisation of on-street parking </t>
  </si>
  <si>
    <t>Bewdley</t>
  </si>
  <si>
    <t>Kidderminster (Stourport Road corridor)</t>
  </si>
  <si>
    <t xml:space="preserve">Summer play schemes </t>
  </si>
  <si>
    <t>Play facilities</t>
  </si>
  <si>
    <t>Youth Strategy</t>
  </si>
  <si>
    <t xml:space="preserve">Other improvements to parks  </t>
  </si>
  <si>
    <t>Public conveniences</t>
  </si>
  <si>
    <t xml:space="preserve">Affordable housing accommodation </t>
  </si>
  <si>
    <r>
      <t>Reduction in household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</t>
    </r>
  </si>
  <si>
    <t>HR</t>
  </si>
  <si>
    <t>Employment, Economic Vitality &amp; Viability (cont)</t>
  </si>
  <si>
    <t xml:space="preserve">Kidderminster Town Hall </t>
  </si>
  <si>
    <t xml:space="preserve">Crime reduction </t>
  </si>
  <si>
    <t>in above</t>
  </si>
  <si>
    <t>FUNDING FOR 2006/2007 PRIORITIES</t>
  </si>
  <si>
    <t>Total Capital Provision</t>
  </si>
  <si>
    <t>Stourport Civic Centre - Completed in 2005/2006</t>
  </si>
  <si>
    <t>-</t>
  </si>
  <si>
    <t>Gershon Cashable efficiency savings</t>
  </si>
  <si>
    <t>KTC 3 - Self Financing from Capital Receipt</t>
  </si>
  <si>
    <t>Kidderminster Market - Partnership Arrangement</t>
  </si>
  <si>
    <t>Revenue Provision 2006/2007</t>
  </si>
  <si>
    <t>Hub training (£13,590)</t>
  </si>
  <si>
    <t>Council Tax level 2006/2009 reduced inc to 2.5%</t>
  </si>
  <si>
    <t xml:space="preserve">CCTV  </t>
  </si>
  <si>
    <t xml:space="preserve">Play Strategy </t>
  </si>
  <si>
    <t>Procurement inc in Gershon Cashable efficiency savings</t>
  </si>
  <si>
    <t>Use of Resources  subject to Audit Commission recommendations</t>
  </si>
  <si>
    <t>Economic Regeneration</t>
  </si>
  <si>
    <t>Stourport and STC 4  -Subject to back to back agreement</t>
  </si>
  <si>
    <t>The following table summarises financial resources in addition to officer time allocated to Priorities for 2006/2007. The resources are contained within the Base Budget/
Cabinet Proposals for 2006/2007 onwards.</t>
  </si>
  <si>
    <t>Kidderminster TC Manager (£15,000 in 2007/2008)</t>
  </si>
  <si>
    <t>Internal       £</t>
  </si>
  <si>
    <t>Customer Service &amp; Branding Strategy (reserve b/fwd 2005/06)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</si>
</sst>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;#,##0\ \C\R;&quot;-&quot;"/>
    <numFmt numFmtId="167" formatCode="&quot;£&quot;#,##0.0;\-&quot;£&quot;#,##0.0"/>
    <numFmt numFmtId="168" formatCode="#,##0;\(\C\R\)\-#,##0"/>
    <numFmt numFmtId="169" formatCode="#,##0;\(\C\R\)#,##0"/>
    <numFmt numFmtId="170" formatCode="#,##0;\C\R#,##0"/>
    <numFmt numFmtId="171" formatCode="#,##0;\C\R\ #,##0"/>
  </numFmts>
  <fonts count="9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gray125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65" fontId="3" fillId="0" borderId="1" xfId="15" applyNumberFormat="1" applyFont="1" applyBorder="1" applyAlignment="1">
      <alignment/>
    </xf>
    <xf numFmtId="3" fontId="0" fillId="0" borderId="5" xfId="0" applyNumberForma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5" fontId="2" fillId="4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left" inden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71" fontId="3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B10">
      <selection activeCell="F23" sqref="F23"/>
    </sheetView>
  </sheetViews>
  <sheetFormatPr defaultColWidth="9.140625" defaultRowHeight="12.75"/>
  <cols>
    <col min="1" max="1" width="16.28125" style="0" customWidth="1"/>
    <col min="2" max="2" width="4.421875" style="2" customWidth="1"/>
    <col min="3" max="3" width="18.00390625" style="0" customWidth="1"/>
    <col min="4" max="4" width="63.00390625" style="0" bestFit="1" customWidth="1"/>
    <col min="5" max="5" width="12.140625" style="0" customWidth="1"/>
    <col min="6" max="6" width="10.57421875" style="0" customWidth="1"/>
    <col min="7" max="7" width="11.421875" style="0" customWidth="1"/>
    <col min="8" max="8" width="10.421875" style="0" customWidth="1"/>
    <col min="9" max="9" width="12.421875" style="0" customWidth="1"/>
  </cols>
  <sheetData>
    <row r="1" spans="1:9" ht="15">
      <c r="A1" s="56" t="s">
        <v>65</v>
      </c>
      <c r="B1" s="56"/>
      <c r="C1" s="56"/>
      <c r="D1" s="56"/>
      <c r="E1" s="56"/>
      <c r="F1" s="56"/>
      <c r="G1" s="56"/>
      <c r="H1" s="56"/>
      <c r="I1" s="56"/>
    </row>
    <row r="2" spans="1:9" s="4" customFormat="1" ht="14.25" customHeight="1">
      <c r="A2" s="34" t="s">
        <v>81</v>
      </c>
      <c r="B2" s="37"/>
      <c r="C2" s="37"/>
      <c r="D2" s="37"/>
      <c r="E2" s="37"/>
      <c r="F2" s="37"/>
      <c r="G2" s="37"/>
      <c r="H2" s="37"/>
      <c r="I2" s="37"/>
    </row>
    <row r="3" spans="1:9" s="3" customFormat="1" ht="15">
      <c r="A3" s="37"/>
      <c r="B3" s="37"/>
      <c r="C3" s="37"/>
      <c r="D3" s="37"/>
      <c r="E3" s="37"/>
      <c r="F3" s="37"/>
      <c r="G3" s="37"/>
      <c r="H3" s="37"/>
      <c r="I3" s="37"/>
    </row>
    <row r="4" spans="1:9" ht="14.25" customHeight="1">
      <c r="A4" s="38"/>
      <c r="B4" s="38"/>
      <c r="C4" s="38"/>
      <c r="D4" s="38"/>
      <c r="E4" s="38"/>
      <c r="F4" s="38"/>
      <c r="G4" s="38"/>
      <c r="H4" s="38"/>
      <c r="I4" s="38"/>
    </row>
    <row r="5" spans="1:9" ht="36" customHeight="1">
      <c r="A5" s="44" t="s">
        <v>5</v>
      </c>
      <c r="B5" s="46" t="s">
        <v>9</v>
      </c>
      <c r="C5" s="47"/>
      <c r="D5" s="57"/>
      <c r="E5" s="59" t="s">
        <v>72</v>
      </c>
      <c r="F5" s="60"/>
      <c r="G5" s="59" t="s">
        <v>66</v>
      </c>
      <c r="H5" s="60"/>
      <c r="I5" s="61" t="s">
        <v>4</v>
      </c>
    </row>
    <row r="6" spans="1:9" ht="30">
      <c r="A6" s="45"/>
      <c r="B6" s="48"/>
      <c r="C6" s="49"/>
      <c r="D6" s="58"/>
      <c r="E6" s="5" t="s">
        <v>83</v>
      </c>
      <c r="F6" s="1" t="s">
        <v>3</v>
      </c>
      <c r="G6" s="1" t="s">
        <v>2</v>
      </c>
      <c r="H6" s="1" t="s">
        <v>3</v>
      </c>
      <c r="I6" s="62"/>
    </row>
    <row r="7" spans="1:9" ht="15.75" customHeight="1">
      <c r="A7" s="27" t="s">
        <v>6</v>
      </c>
      <c r="B7" s="54" t="s">
        <v>18</v>
      </c>
      <c r="C7" s="55" t="s">
        <v>10</v>
      </c>
      <c r="D7" s="15" t="s">
        <v>38</v>
      </c>
      <c r="E7" s="9">
        <v>723420</v>
      </c>
      <c r="F7" s="17">
        <v>211130</v>
      </c>
      <c r="G7" s="9">
        <f>198500+1374000+125000+53000-350000-128500</f>
        <v>1272000</v>
      </c>
      <c r="H7" s="9">
        <f>350000+128500</f>
        <v>478500</v>
      </c>
      <c r="I7" s="8" t="s">
        <v>35</v>
      </c>
    </row>
    <row r="8" spans="1:9" ht="15.75" customHeight="1">
      <c r="A8" s="28"/>
      <c r="B8" s="54"/>
      <c r="C8" s="55"/>
      <c r="D8" s="22" t="s">
        <v>62</v>
      </c>
      <c r="E8" s="9" t="s">
        <v>64</v>
      </c>
      <c r="F8" s="9" t="s">
        <v>64</v>
      </c>
      <c r="G8" s="20" t="s">
        <v>68</v>
      </c>
      <c r="H8" s="20" t="s">
        <v>68</v>
      </c>
      <c r="I8" s="8" t="s">
        <v>35</v>
      </c>
    </row>
    <row r="9" spans="1:9" ht="15.75" customHeight="1">
      <c r="A9" s="28"/>
      <c r="B9" s="54"/>
      <c r="C9" s="55"/>
      <c r="D9" s="22" t="s">
        <v>67</v>
      </c>
      <c r="E9" s="9" t="s">
        <v>64</v>
      </c>
      <c r="F9" s="9" t="s">
        <v>64</v>
      </c>
      <c r="G9" s="18" t="s">
        <v>68</v>
      </c>
      <c r="H9" s="18" t="s">
        <v>68</v>
      </c>
      <c r="I9" s="8" t="s">
        <v>35</v>
      </c>
    </row>
    <row r="10" spans="1:9" ht="15.75" customHeight="1">
      <c r="A10" s="28"/>
      <c r="B10" s="54"/>
      <c r="C10" s="55"/>
      <c r="D10" s="22" t="s">
        <v>39</v>
      </c>
      <c r="E10" s="9" t="s">
        <v>64</v>
      </c>
      <c r="F10" s="9" t="s">
        <v>64</v>
      </c>
      <c r="G10" s="17">
        <f>77000-27000</f>
        <v>50000</v>
      </c>
      <c r="H10" s="9">
        <v>27000</v>
      </c>
      <c r="I10" s="8" t="s">
        <v>35</v>
      </c>
    </row>
    <row r="11" spans="1:9" ht="15.75" customHeight="1">
      <c r="A11" s="28"/>
      <c r="B11" s="54"/>
      <c r="C11" s="55"/>
      <c r="D11" s="22" t="s">
        <v>73</v>
      </c>
      <c r="E11" s="9" t="s">
        <v>64</v>
      </c>
      <c r="F11" s="20" t="s">
        <v>68</v>
      </c>
      <c r="G11" s="20" t="s">
        <v>68</v>
      </c>
      <c r="H11" s="20" t="s">
        <v>68</v>
      </c>
      <c r="I11" s="8" t="s">
        <v>60</v>
      </c>
    </row>
    <row r="12" spans="1:9" ht="15.75" customHeight="1">
      <c r="A12" s="28"/>
      <c r="B12" s="54"/>
      <c r="C12" s="55"/>
      <c r="D12" s="22" t="s">
        <v>40</v>
      </c>
      <c r="E12" s="18" t="s">
        <v>68</v>
      </c>
      <c r="F12" s="18" t="s">
        <v>68</v>
      </c>
      <c r="G12" s="9">
        <v>200000</v>
      </c>
      <c r="H12" s="18" t="s">
        <v>68</v>
      </c>
      <c r="I12" s="8" t="s">
        <v>25</v>
      </c>
    </row>
    <row r="13" spans="1:9" ht="15.75" customHeight="1">
      <c r="A13" s="28"/>
      <c r="B13" s="54"/>
      <c r="C13" s="55"/>
      <c r="D13" s="22" t="s">
        <v>84</v>
      </c>
      <c r="E13" s="63">
        <v>7000</v>
      </c>
      <c r="F13" s="19">
        <v>0</v>
      </c>
      <c r="G13" s="19">
        <v>0</v>
      </c>
      <c r="H13" s="19">
        <v>0</v>
      </c>
      <c r="I13" s="8" t="s">
        <v>29</v>
      </c>
    </row>
    <row r="14" spans="1:9" ht="15.75" customHeight="1">
      <c r="A14" s="28"/>
      <c r="B14" s="30" t="s">
        <v>19</v>
      </c>
      <c r="C14" s="33" t="s">
        <v>11</v>
      </c>
      <c r="D14" s="23" t="s">
        <v>41</v>
      </c>
      <c r="E14" s="9">
        <v>734940</v>
      </c>
      <c r="F14" s="19">
        <v>0</v>
      </c>
      <c r="G14" s="9">
        <v>118000</v>
      </c>
      <c r="H14" s="19">
        <v>0</v>
      </c>
      <c r="I14" s="8" t="s">
        <v>25</v>
      </c>
    </row>
    <row r="15" spans="1:9" ht="15.75" customHeight="1">
      <c r="A15" s="28"/>
      <c r="B15" s="31"/>
      <c r="C15" s="34"/>
      <c r="D15" s="23" t="s">
        <v>30</v>
      </c>
      <c r="E15" s="9">
        <f>1390420-202000</f>
        <v>1188420</v>
      </c>
      <c r="F15" s="9">
        <f>202000</f>
        <v>202000</v>
      </c>
      <c r="G15" s="19">
        <v>0</v>
      </c>
      <c r="H15" s="9">
        <v>40410</v>
      </c>
      <c r="I15" s="8" t="s">
        <v>25</v>
      </c>
    </row>
    <row r="16" spans="1:9" ht="15.75" customHeight="1">
      <c r="A16" s="28"/>
      <c r="B16" s="31"/>
      <c r="C16" s="34"/>
      <c r="D16" s="23" t="s">
        <v>42</v>
      </c>
      <c r="E16" s="9">
        <v>749670</v>
      </c>
      <c r="F16" s="19">
        <v>0</v>
      </c>
      <c r="G16" s="9">
        <v>382500</v>
      </c>
      <c r="H16" s="19">
        <v>0</v>
      </c>
      <c r="I16" s="8" t="s">
        <v>25</v>
      </c>
    </row>
    <row r="17" spans="1:9" ht="15.75" customHeight="1">
      <c r="A17" s="28"/>
      <c r="B17" s="31"/>
      <c r="C17" s="34"/>
      <c r="D17" s="15" t="s">
        <v>43</v>
      </c>
      <c r="E17" s="9">
        <f>56040-18410</f>
        <v>37630</v>
      </c>
      <c r="F17" s="9">
        <v>18410</v>
      </c>
      <c r="G17" s="19">
        <v>0</v>
      </c>
      <c r="H17" s="19">
        <v>0</v>
      </c>
      <c r="I17" s="8" t="s">
        <v>25</v>
      </c>
    </row>
    <row r="18" spans="1:9" ht="15.75" customHeight="1">
      <c r="A18" s="50" t="s">
        <v>7</v>
      </c>
      <c r="B18" s="30" t="s">
        <v>20</v>
      </c>
      <c r="C18" s="36" t="s">
        <v>12</v>
      </c>
      <c r="D18" s="15" t="s">
        <v>74</v>
      </c>
      <c r="E18" s="9">
        <v>150000</v>
      </c>
      <c r="F18" s="7"/>
      <c r="G18" s="19">
        <v>0</v>
      </c>
      <c r="H18" s="19">
        <v>0</v>
      </c>
      <c r="I18" s="8" t="s">
        <v>26</v>
      </c>
    </row>
    <row r="19" spans="1:9" ht="15.75" customHeight="1">
      <c r="A19" s="51"/>
      <c r="B19" s="32"/>
      <c r="C19" s="38"/>
      <c r="D19" s="15" t="s">
        <v>44</v>
      </c>
      <c r="E19" s="19">
        <v>0</v>
      </c>
      <c r="F19" s="19">
        <v>0</v>
      </c>
      <c r="G19" s="19">
        <v>0</v>
      </c>
      <c r="H19" s="19">
        <v>0</v>
      </c>
      <c r="I19" s="8" t="s">
        <v>26</v>
      </c>
    </row>
    <row r="20" spans="1:9" ht="15.75" customHeight="1">
      <c r="A20" s="52"/>
      <c r="B20" s="6" t="s">
        <v>21</v>
      </c>
      <c r="C20" s="10" t="s">
        <v>13</v>
      </c>
      <c r="D20" s="16" t="s">
        <v>45</v>
      </c>
      <c r="E20" s="9">
        <v>10000</v>
      </c>
      <c r="F20" s="19">
        <v>0</v>
      </c>
      <c r="G20" s="9">
        <v>50000</v>
      </c>
      <c r="H20" s="19">
        <v>0</v>
      </c>
      <c r="I20" s="8" t="s">
        <v>27</v>
      </c>
    </row>
    <row r="21" spans="1:9" ht="15.75" customHeight="1">
      <c r="A21" s="52"/>
      <c r="B21" s="30" t="s">
        <v>22</v>
      </c>
      <c r="C21" s="33" t="s">
        <v>14</v>
      </c>
      <c r="D21" s="7" t="s">
        <v>69</v>
      </c>
      <c r="E21" s="25">
        <v>-484000</v>
      </c>
      <c r="F21" s="19">
        <v>0</v>
      </c>
      <c r="G21" s="25">
        <v>-57000</v>
      </c>
      <c r="H21" s="19">
        <v>0</v>
      </c>
      <c r="I21" s="8" t="s">
        <v>28</v>
      </c>
    </row>
    <row r="22" spans="1:9" ht="15.75" customHeight="1">
      <c r="A22" s="52"/>
      <c r="B22" s="31"/>
      <c r="C22" s="34"/>
      <c r="D22" s="7" t="s">
        <v>46</v>
      </c>
      <c r="E22" s="19">
        <v>0</v>
      </c>
      <c r="F22" s="19">
        <v>0</v>
      </c>
      <c r="G22" s="19">
        <v>0</v>
      </c>
      <c r="H22" s="19">
        <v>0</v>
      </c>
      <c r="I22" s="8" t="s">
        <v>25</v>
      </c>
    </row>
    <row r="23" spans="1:9" ht="15.75" customHeight="1">
      <c r="A23" s="52"/>
      <c r="B23" s="31"/>
      <c r="C23" s="34"/>
      <c r="D23" s="7" t="s">
        <v>77</v>
      </c>
      <c r="E23" s="19">
        <v>0</v>
      </c>
      <c r="F23" s="19">
        <v>0</v>
      </c>
      <c r="G23" s="19">
        <v>0</v>
      </c>
      <c r="H23" s="19">
        <v>0</v>
      </c>
      <c r="I23" s="8" t="s">
        <v>25</v>
      </c>
    </row>
    <row r="24" spans="1:9" ht="15.75" customHeight="1">
      <c r="A24" s="53"/>
      <c r="B24" s="32"/>
      <c r="C24" s="35"/>
      <c r="D24" s="7" t="s">
        <v>78</v>
      </c>
      <c r="E24" s="19">
        <v>0</v>
      </c>
      <c r="F24" s="19">
        <v>0</v>
      </c>
      <c r="G24" s="19">
        <v>0</v>
      </c>
      <c r="H24" s="19">
        <v>0</v>
      </c>
      <c r="I24" s="8" t="s">
        <v>36</v>
      </c>
    </row>
    <row r="25" spans="1:9" ht="15.75" customHeight="1">
      <c r="A25" s="27" t="s">
        <v>8</v>
      </c>
      <c r="B25" s="30" t="s">
        <v>23</v>
      </c>
      <c r="C25" s="41" t="s">
        <v>15</v>
      </c>
      <c r="D25" s="15" t="s">
        <v>47</v>
      </c>
      <c r="E25" s="9">
        <v>10000</v>
      </c>
      <c r="F25" s="19">
        <v>0</v>
      </c>
      <c r="G25" s="19">
        <v>0</v>
      </c>
      <c r="H25" s="19">
        <v>0</v>
      </c>
      <c r="I25" s="8" t="s">
        <v>29</v>
      </c>
    </row>
    <row r="26" spans="1:9" ht="15.75" customHeight="1">
      <c r="A26" s="28"/>
      <c r="B26" s="31"/>
      <c r="C26" s="42"/>
      <c r="D26" s="15" t="s">
        <v>70</v>
      </c>
      <c r="E26" s="19">
        <v>0</v>
      </c>
      <c r="F26" s="19">
        <v>0</v>
      </c>
      <c r="G26" s="19">
        <v>0</v>
      </c>
      <c r="H26" s="19">
        <v>0</v>
      </c>
      <c r="I26" s="8" t="s">
        <v>29</v>
      </c>
    </row>
    <row r="27" spans="1:9" ht="15.75" customHeight="1">
      <c r="A27" s="28"/>
      <c r="B27" s="31"/>
      <c r="C27" s="42"/>
      <c r="D27" s="15" t="s">
        <v>71</v>
      </c>
      <c r="E27" s="19">
        <v>0</v>
      </c>
      <c r="F27" s="19">
        <v>0</v>
      </c>
      <c r="G27" s="19">
        <v>0</v>
      </c>
      <c r="H27" s="19">
        <v>0</v>
      </c>
      <c r="I27" s="8" t="s">
        <v>25</v>
      </c>
    </row>
    <row r="28" spans="1:9" ht="15.75" customHeight="1">
      <c r="A28" s="28"/>
      <c r="B28" s="31"/>
      <c r="C28" s="42"/>
      <c r="D28" s="15" t="s">
        <v>48</v>
      </c>
      <c r="E28" s="9">
        <v>45000</v>
      </c>
      <c r="F28" s="19">
        <v>0</v>
      </c>
      <c r="G28" s="19">
        <v>0</v>
      </c>
      <c r="H28" s="19">
        <v>0</v>
      </c>
      <c r="I28" s="8" t="s">
        <v>25</v>
      </c>
    </row>
    <row r="29" spans="1:9" ht="15.75" customHeight="1">
      <c r="A29" s="28"/>
      <c r="B29" s="31"/>
      <c r="C29" s="42"/>
      <c r="D29" s="15" t="s">
        <v>49</v>
      </c>
      <c r="E29" s="9">
        <v>32500</v>
      </c>
      <c r="F29" s="19">
        <v>0</v>
      </c>
      <c r="G29" s="19">
        <v>0</v>
      </c>
      <c r="H29" s="19">
        <v>0</v>
      </c>
      <c r="I29" s="8" t="s">
        <v>37</v>
      </c>
    </row>
    <row r="30" spans="1:9" ht="15.75" customHeight="1">
      <c r="A30" s="28"/>
      <c r="B30" s="31"/>
      <c r="C30" s="42"/>
      <c r="D30" s="15" t="s">
        <v>82</v>
      </c>
      <c r="E30" s="19">
        <v>0</v>
      </c>
      <c r="F30" s="19">
        <v>0</v>
      </c>
      <c r="G30" s="19">
        <v>0</v>
      </c>
      <c r="H30" s="19">
        <v>0</v>
      </c>
      <c r="I30" s="8" t="s">
        <v>29</v>
      </c>
    </row>
    <row r="31" spans="1:9" ht="15.75" customHeight="1">
      <c r="A31" s="28"/>
      <c r="B31" s="31"/>
      <c r="C31" s="42"/>
      <c r="D31" s="15" t="s">
        <v>75</v>
      </c>
      <c r="E31" s="9">
        <v>27170</v>
      </c>
      <c r="F31" s="19">
        <v>0</v>
      </c>
      <c r="G31" s="9">
        <v>170000</v>
      </c>
      <c r="H31" s="9">
        <v>20000</v>
      </c>
      <c r="I31" s="8" t="s">
        <v>29</v>
      </c>
    </row>
    <row r="32" spans="1:9" ht="15.75" customHeight="1">
      <c r="A32" s="29"/>
      <c r="B32" s="32"/>
      <c r="C32" s="43"/>
      <c r="D32" s="15" t="s">
        <v>50</v>
      </c>
      <c r="E32" s="19">
        <v>0</v>
      </c>
      <c r="F32" s="19">
        <v>0</v>
      </c>
      <c r="G32" s="9">
        <v>195000</v>
      </c>
      <c r="H32" s="19">
        <v>0</v>
      </c>
      <c r="I32" s="8" t="s">
        <v>25</v>
      </c>
    </row>
    <row r="33" spans="1:9" ht="15.75" customHeight="1">
      <c r="A33" s="44" t="s">
        <v>5</v>
      </c>
      <c r="B33" s="46" t="s">
        <v>9</v>
      </c>
      <c r="C33" s="47"/>
      <c r="D33" s="26"/>
      <c r="E33" s="26" t="s">
        <v>0</v>
      </c>
      <c r="F33" s="26"/>
      <c r="G33" s="26" t="s">
        <v>1</v>
      </c>
      <c r="H33" s="39"/>
      <c r="I33" s="40" t="s">
        <v>4</v>
      </c>
    </row>
    <row r="34" spans="1:9" ht="15.75" customHeight="1">
      <c r="A34" s="45"/>
      <c r="B34" s="48"/>
      <c r="C34" s="49"/>
      <c r="D34" s="26"/>
      <c r="E34" s="1" t="s">
        <v>2</v>
      </c>
      <c r="F34" s="1" t="s">
        <v>3</v>
      </c>
      <c r="G34" s="1" t="s">
        <v>2</v>
      </c>
      <c r="H34" s="1" t="s">
        <v>3</v>
      </c>
      <c r="I34" s="40"/>
    </row>
    <row r="35" spans="1:9" ht="15.75" customHeight="1">
      <c r="A35" s="27" t="s">
        <v>8</v>
      </c>
      <c r="B35" s="30" t="s">
        <v>23</v>
      </c>
      <c r="C35" s="33" t="s">
        <v>61</v>
      </c>
      <c r="D35" s="15" t="s">
        <v>79</v>
      </c>
      <c r="E35" s="17">
        <f>127160-E29-E36+25000</f>
        <v>112160</v>
      </c>
      <c r="F35" s="19">
        <v>0</v>
      </c>
      <c r="G35" s="19">
        <v>0</v>
      </c>
      <c r="H35" s="19">
        <v>0</v>
      </c>
      <c r="I35" s="8" t="s">
        <v>37</v>
      </c>
    </row>
    <row r="36" spans="1:9" ht="15.75" customHeight="1">
      <c r="A36" s="28"/>
      <c r="B36" s="31"/>
      <c r="C36" s="34"/>
      <c r="D36" s="15" t="s">
        <v>52</v>
      </c>
      <c r="E36" s="17">
        <v>7500</v>
      </c>
      <c r="F36" s="19">
        <v>0</v>
      </c>
      <c r="G36" s="19">
        <v>0</v>
      </c>
      <c r="H36" s="19">
        <v>0</v>
      </c>
      <c r="I36" s="8" t="s">
        <v>29</v>
      </c>
    </row>
    <row r="37" spans="1:9" ht="15.75" customHeight="1">
      <c r="A37" s="28"/>
      <c r="B37" s="31"/>
      <c r="C37" s="34"/>
      <c r="D37" s="15" t="s">
        <v>80</v>
      </c>
      <c r="E37" s="17">
        <v>5000</v>
      </c>
      <c r="F37" s="19">
        <v>0</v>
      </c>
      <c r="G37" s="9">
        <v>500000</v>
      </c>
      <c r="H37" s="19">
        <v>0</v>
      </c>
      <c r="I37" s="8" t="s">
        <v>29</v>
      </c>
    </row>
    <row r="38" spans="1:9" ht="15.75" customHeight="1">
      <c r="A38" s="28"/>
      <c r="B38" s="31"/>
      <c r="C38" s="34"/>
      <c r="D38" s="15" t="s">
        <v>51</v>
      </c>
      <c r="E38" s="17">
        <v>5000</v>
      </c>
      <c r="F38" s="19">
        <v>0</v>
      </c>
      <c r="G38" s="19">
        <v>0</v>
      </c>
      <c r="H38" s="19">
        <v>0</v>
      </c>
      <c r="I38" s="8" t="s">
        <v>29</v>
      </c>
    </row>
    <row r="39" spans="1:9" ht="15.75" customHeight="1">
      <c r="A39" s="28"/>
      <c r="B39" s="32"/>
      <c r="C39" s="35"/>
      <c r="D39" s="7" t="s">
        <v>32</v>
      </c>
      <c r="E39" s="9">
        <v>70000</v>
      </c>
      <c r="F39" s="19">
        <v>0</v>
      </c>
      <c r="G39" s="19">
        <v>0</v>
      </c>
      <c r="H39" s="19">
        <v>0</v>
      </c>
      <c r="I39" s="8" t="s">
        <v>34</v>
      </c>
    </row>
    <row r="40" spans="1:9" ht="15.75" customHeight="1">
      <c r="A40" s="28"/>
      <c r="B40" s="30" t="s">
        <v>24</v>
      </c>
      <c r="C40" s="36" t="s">
        <v>16</v>
      </c>
      <c r="D40" s="7" t="s">
        <v>53</v>
      </c>
      <c r="E40" s="9">
        <f>56960</f>
        <v>56960</v>
      </c>
      <c r="F40" s="19">
        <v>0</v>
      </c>
      <c r="G40" s="19">
        <v>0</v>
      </c>
      <c r="H40" s="19">
        <v>0</v>
      </c>
      <c r="I40" s="8" t="s">
        <v>25</v>
      </c>
    </row>
    <row r="41" spans="1:9" ht="15.75" customHeight="1">
      <c r="A41" s="28"/>
      <c r="B41" s="31"/>
      <c r="C41" s="37"/>
      <c r="D41" s="24" t="s">
        <v>54</v>
      </c>
      <c r="E41" s="19">
        <v>0</v>
      </c>
      <c r="F41" s="19">
        <v>0</v>
      </c>
      <c r="G41" s="19">
        <v>0</v>
      </c>
      <c r="H41" s="17">
        <v>69770</v>
      </c>
      <c r="I41" s="8" t="s">
        <v>25</v>
      </c>
    </row>
    <row r="42" spans="1:9" ht="15.75" customHeight="1">
      <c r="A42" s="28"/>
      <c r="B42" s="31"/>
      <c r="C42" s="37"/>
      <c r="D42" s="24" t="s">
        <v>55</v>
      </c>
      <c r="E42" s="9">
        <v>115370</v>
      </c>
      <c r="F42" s="9">
        <f>45550+21110</f>
        <v>66660</v>
      </c>
      <c r="G42" s="9">
        <v>10000</v>
      </c>
      <c r="H42" s="19">
        <v>0</v>
      </c>
      <c r="I42" s="8" t="s">
        <v>25</v>
      </c>
    </row>
    <row r="43" spans="1:9" ht="15.75" customHeight="1">
      <c r="A43" s="28"/>
      <c r="B43" s="31"/>
      <c r="C43" s="37"/>
      <c r="D43" s="24" t="s">
        <v>76</v>
      </c>
      <c r="E43" s="19">
        <v>0</v>
      </c>
      <c r="F43" s="19">
        <v>0</v>
      </c>
      <c r="G43" s="9">
        <v>115000</v>
      </c>
      <c r="H43" s="19">
        <v>0</v>
      </c>
      <c r="I43" s="8" t="s">
        <v>25</v>
      </c>
    </row>
    <row r="44" spans="1:9" ht="15.75" customHeight="1">
      <c r="A44" s="28"/>
      <c r="B44" s="31"/>
      <c r="C44" s="37"/>
      <c r="D44" s="24" t="s">
        <v>31</v>
      </c>
      <c r="E44" s="63">
        <v>1000</v>
      </c>
      <c r="F44" s="19">
        <v>0</v>
      </c>
      <c r="G44" s="19">
        <v>0</v>
      </c>
      <c r="H44" s="19">
        <v>0</v>
      </c>
      <c r="I44" s="8" t="s">
        <v>25</v>
      </c>
    </row>
    <row r="45" spans="1:9" ht="15.75" customHeight="1">
      <c r="A45" s="28"/>
      <c r="B45" s="31"/>
      <c r="C45" s="37"/>
      <c r="D45" s="24" t="s">
        <v>56</v>
      </c>
      <c r="E45" s="19">
        <v>0</v>
      </c>
      <c r="F45" s="19">
        <v>0</v>
      </c>
      <c r="G45" s="9">
        <v>66000</v>
      </c>
      <c r="H45" s="19">
        <v>0</v>
      </c>
      <c r="I45" s="8" t="s">
        <v>25</v>
      </c>
    </row>
    <row r="46" spans="1:9" ht="15.75" customHeight="1">
      <c r="A46" s="28"/>
      <c r="B46" s="31"/>
      <c r="C46" s="37"/>
      <c r="D46" s="7" t="s">
        <v>57</v>
      </c>
      <c r="E46" s="9">
        <v>257220</v>
      </c>
      <c r="F46" s="19">
        <v>0</v>
      </c>
      <c r="G46" s="9">
        <v>100000</v>
      </c>
      <c r="H46" s="19">
        <v>0</v>
      </c>
      <c r="I46" s="8" t="s">
        <v>25</v>
      </c>
    </row>
    <row r="47" spans="1:9" ht="15.75" customHeight="1">
      <c r="A47" s="28"/>
      <c r="B47" s="31"/>
      <c r="C47" s="37"/>
      <c r="D47" s="7" t="s">
        <v>33</v>
      </c>
      <c r="E47" s="19">
        <v>0</v>
      </c>
      <c r="F47" s="19">
        <v>0</v>
      </c>
      <c r="G47" s="9">
        <f>20000+50000</f>
        <v>70000</v>
      </c>
      <c r="H47" s="19">
        <v>0</v>
      </c>
      <c r="I47" s="8" t="s">
        <v>25</v>
      </c>
    </row>
    <row r="48" spans="1:9" ht="15.75" customHeight="1">
      <c r="A48" s="28"/>
      <c r="B48" s="31"/>
      <c r="C48" s="37"/>
      <c r="D48" s="15" t="s">
        <v>59</v>
      </c>
      <c r="E48" s="64">
        <v>5000</v>
      </c>
      <c r="F48" s="19">
        <v>0</v>
      </c>
      <c r="G48" s="19">
        <v>0</v>
      </c>
      <c r="H48" s="19">
        <v>0</v>
      </c>
      <c r="I48" s="8" t="s">
        <v>34</v>
      </c>
    </row>
    <row r="49" spans="1:9" ht="15.75" customHeight="1">
      <c r="A49" s="28"/>
      <c r="B49" s="31"/>
      <c r="C49" s="37"/>
      <c r="D49" s="15" t="s">
        <v>58</v>
      </c>
      <c r="E49" s="19">
        <v>0</v>
      </c>
      <c r="F49" s="19">
        <v>0</v>
      </c>
      <c r="G49" s="9">
        <v>1400000</v>
      </c>
      <c r="H49" s="19">
        <v>0</v>
      </c>
      <c r="I49" s="8" t="s">
        <v>34</v>
      </c>
    </row>
    <row r="50" spans="1:9" ht="15.75" customHeight="1">
      <c r="A50" s="29"/>
      <c r="B50" s="32"/>
      <c r="C50" s="38"/>
      <c r="D50" s="15" t="s">
        <v>63</v>
      </c>
      <c r="E50" s="17">
        <f>92720-27170</f>
        <v>65550</v>
      </c>
      <c r="F50" s="19">
        <v>0</v>
      </c>
      <c r="G50" s="19">
        <v>0</v>
      </c>
      <c r="H50" s="19">
        <v>0</v>
      </c>
      <c r="I50" s="8" t="s">
        <v>29</v>
      </c>
    </row>
    <row r="51" spans="1:9" ht="15.75" customHeight="1">
      <c r="A51" s="11" t="s">
        <v>17</v>
      </c>
      <c r="B51" s="12"/>
      <c r="C51" s="13"/>
      <c r="D51" s="14"/>
      <c r="E51" s="21">
        <f>SUM(E7:E50)</f>
        <v>3932510</v>
      </c>
      <c r="F51" s="21">
        <f>SUM(F7:F50)</f>
        <v>498200</v>
      </c>
      <c r="G51" s="21">
        <f>SUM(G7:G50)</f>
        <v>4641500</v>
      </c>
      <c r="H51" s="21">
        <f>SUM(H7:H50)</f>
        <v>635680</v>
      </c>
      <c r="I51" s="14"/>
    </row>
  </sheetData>
  <mergeCells count="32">
    <mergeCell ref="A1:I1"/>
    <mergeCell ref="A2:I4"/>
    <mergeCell ref="A5:A6"/>
    <mergeCell ref="B5:C6"/>
    <mergeCell ref="D5:D6"/>
    <mergeCell ref="E5:F5"/>
    <mergeCell ref="G5:H5"/>
    <mergeCell ref="I5:I6"/>
    <mergeCell ref="A7:A17"/>
    <mergeCell ref="B7:B13"/>
    <mergeCell ref="C7:C13"/>
    <mergeCell ref="B14:B17"/>
    <mergeCell ref="C14:C17"/>
    <mergeCell ref="A18:A24"/>
    <mergeCell ref="B18:B19"/>
    <mergeCell ref="C18:C19"/>
    <mergeCell ref="B21:B24"/>
    <mergeCell ref="C21:C24"/>
    <mergeCell ref="A25:A32"/>
    <mergeCell ref="B25:B32"/>
    <mergeCell ref="C25:C32"/>
    <mergeCell ref="A33:A34"/>
    <mergeCell ref="B33:C34"/>
    <mergeCell ref="D33:D34"/>
    <mergeCell ref="E33:F33"/>
    <mergeCell ref="G33:H33"/>
    <mergeCell ref="I33:I34"/>
    <mergeCell ref="A35:A50"/>
    <mergeCell ref="B35:B39"/>
    <mergeCell ref="C35:C39"/>
    <mergeCell ref="B40:B50"/>
    <mergeCell ref="C40:C5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1" r:id="rId3"/>
  <headerFooter alignWithMargins="0">
    <oddHeader>&amp;C&amp;"Arial,Bold"&amp;14COUNCIL 1ST MARCH 2006 Agenda Item 10a</oddHeader>
  </headerFooter>
  <rowBreaks count="1" manualBreakCount="1">
    <brk id="3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Wyre Forest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WFDC</dc:creator>
  <cp:keywords/>
  <dc:description/>
  <cp:lastModifiedBy>WFDC</cp:lastModifiedBy>
  <cp:lastPrinted>2006-02-27T12:54:08Z</cp:lastPrinted>
  <dcterms:created xsi:type="dcterms:W3CDTF">2005-09-24T11:37:32Z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