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'Sheet1'!$C$1:$I$179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<sst xmlns="http://schemas.openxmlformats.org/spreadsheetml/2006/main" count="318" uniqueCount="171">
  <si>
    <t>WYRE FOREST DISTRICT COUNCIL</t>
  </si>
  <si>
    <t>CABINET AND CORPORATE MANAGEMENT TEAM AWAY DAY 05/11/02</t>
  </si>
  <si>
    <t>CHANGES IN RESOURCES</t>
  </si>
  <si>
    <t>Priority</t>
  </si>
  <si>
    <t>COST</t>
  </si>
  <si>
    <t>ACTIVITY AND DESCRIPTION</t>
  </si>
  <si>
    <t>KEY</t>
  </si>
  <si>
    <t>After</t>
  </si>
  <si>
    <t>Weighting</t>
  </si>
  <si>
    <t>CENTRE</t>
  </si>
  <si>
    <t>OF SERVICE OPTION</t>
  </si>
  <si>
    <t>2009/2010</t>
  </si>
  <si>
    <t>2010/2011</t>
  </si>
  <si>
    <t>2011/2012</t>
  </si>
  <si>
    <t>1 to 4</t>
  </si>
  <si>
    <t>£</t>
  </si>
  <si>
    <t xml:space="preserve">PROPERTY &amp; OPERATIONAL SERVICES </t>
  </si>
  <si>
    <t>R010</t>
  </si>
  <si>
    <t>Waste/Recycling</t>
  </si>
  <si>
    <t>/002</t>
  </si>
  <si>
    <t>C</t>
  </si>
  <si>
    <t>R</t>
  </si>
  <si>
    <t>M</t>
  </si>
  <si>
    <t>R030</t>
  </si>
  <si>
    <t>Street Market</t>
  </si>
  <si>
    <t>R155</t>
  </si>
  <si>
    <t>Allotments</t>
  </si>
  <si>
    <t>R160</t>
  </si>
  <si>
    <t>Parks and Open Spaces</t>
  </si>
  <si>
    <t>R200</t>
  </si>
  <si>
    <t>Highways General Cleansing</t>
  </si>
  <si>
    <t>R205</t>
  </si>
  <si>
    <t>R225</t>
  </si>
  <si>
    <t>Green Street Depot</t>
  </si>
  <si>
    <t>R229</t>
  </si>
  <si>
    <t>Garage</t>
  </si>
  <si>
    <t>R236</t>
  </si>
  <si>
    <t>Grounds Maintenance</t>
  </si>
  <si>
    <t>R250</t>
  </si>
  <si>
    <t>Control of Rats and Other Pests</t>
  </si>
  <si>
    <t>COMMUNITY &amp; PARTNERSHIP SERVICES</t>
  </si>
  <si>
    <t>R050</t>
  </si>
  <si>
    <t>Play Development</t>
  </si>
  <si>
    <t>R735</t>
  </si>
  <si>
    <t>Corporate Communications</t>
  </si>
  <si>
    <t>R740</t>
  </si>
  <si>
    <t>Grants to Voluntary Bodies</t>
  </si>
  <si>
    <t>FINANCIAL SERVICES</t>
  </si>
  <si>
    <t>R310</t>
  </si>
  <si>
    <t>Revenues</t>
  </si>
  <si>
    <t>R330</t>
  </si>
  <si>
    <t>Concessionary Travel</t>
  </si>
  <si>
    <t>R338</t>
  </si>
  <si>
    <t>Review aid to Parish Councils</t>
  </si>
  <si>
    <t>LEGAL &amp; DEMOCRATIC SERVICES</t>
  </si>
  <si>
    <t>R500</t>
  </si>
  <si>
    <t>Electoral Administration Act</t>
  </si>
  <si>
    <t>PLANNING HEALTH &amp; ENVIRONMENT</t>
  </si>
  <si>
    <t>R605</t>
  </si>
  <si>
    <t>Remove Technical Support Post</t>
  </si>
  <si>
    <t>&amp; R630</t>
  </si>
  <si>
    <t>in relation to admin and technical support</t>
  </si>
  <si>
    <t>R620</t>
  </si>
  <si>
    <t>Conservation Service</t>
  </si>
  <si>
    <t>following the 15% reduction in planning applications</t>
  </si>
  <si>
    <t>R630</t>
  </si>
  <si>
    <t>Development Control</t>
  </si>
  <si>
    <t>Tourist Information Centres</t>
  </si>
  <si>
    <t>&amp; R711</t>
  </si>
  <si>
    <t>R640</t>
  </si>
  <si>
    <t>Environmental Health</t>
  </si>
  <si>
    <t>R680</t>
  </si>
  <si>
    <t>Housing Service</t>
  </si>
  <si>
    <t>research function</t>
  </si>
  <si>
    <t xml:space="preserve">CHIEF EXECUTIVES OFFICE </t>
  </si>
  <si>
    <t>R731</t>
  </si>
  <si>
    <t>Corporate Costs</t>
  </si>
  <si>
    <t>R750</t>
  </si>
  <si>
    <t>Equality &amp; Diversity</t>
  </si>
  <si>
    <t>CORPORATE</t>
  </si>
  <si>
    <t>Divisional Restructuring</t>
  </si>
  <si>
    <t>TOTALS</t>
  </si>
  <si>
    <t>KEY - Changes in Resources</t>
  </si>
  <si>
    <t>C - Capital</t>
  </si>
  <si>
    <t>R - Revenue</t>
  </si>
  <si>
    <t>M - Man Power - TO BE CONFIRMED</t>
  </si>
  <si>
    <t>Reduction in Overtime allowance</t>
  </si>
  <si>
    <t>Further reduction above £100,000 target set in 2008/09</t>
  </si>
  <si>
    <t>Review of Waste/Recycling Service in line with</t>
  </si>
  <si>
    <t>Dispense need for heating and repairing Nursery buildings. Also</t>
  </si>
  <si>
    <t>to allow Nursery staff to redeploy to park work.</t>
  </si>
  <si>
    <t>Reduce Garage mechanic establishment by one, to reflect</t>
  </si>
  <si>
    <t>efficiencies in the operation of the garage.</t>
  </si>
  <si>
    <t>within normal working hours.</t>
  </si>
  <si>
    <t>cleansing service</t>
  </si>
  <si>
    <t>Retender  and continue Market Contract without  a free</t>
  </si>
  <si>
    <t>such that the whole service becomes self funding.</t>
  </si>
  <si>
    <t>To increase the allotment rents incrementally  to realistic levels</t>
  </si>
  <si>
    <t>Redesign  the planting beds within the Parks &amp; Open Spaces</t>
  </si>
  <si>
    <t>of achieving efficiency gains.</t>
  </si>
  <si>
    <t xml:space="preserve">To reorganise the play development section </t>
  </si>
  <si>
    <t>To restructure the reception and to limit weighbridge cover.</t>
  </si>
  <si>
    <t>Suspend the production of the Council’s newspaper</t>
  </si>
  <si>
    <t>‘Newswyre’.</t>
  </si>
  <si>
    <t>To recover increases in respect of Council Tax and NNDR Court</t>
  </si>
  <si>
    <t>Costs.</t>
  </si>
  <si>
    <t>Efficiency review within Revenues Service.</t>
  </si>
  <si>
    <t>To continue mandatory costs in relation to the</t>
  </si>
  <si>
    <t>Electoral Administration Act for 2009/10.</t>
  </si>
  <si>
    <t>Restructure support service within the division</t>
  </si>
  <si>
    <t xml:space="preserve">Review of the Conservation Service </t>
  </si>
  <si>
    <t>Review of the Development Control function</t>
  </si>
  <si>
    <t>Restructure the Tourism function with a view of merging</t>
  </si>
  <si>
    <t>with Bewdley Museum or others.</t>
  </si>
  <si>
    <t>Hygiene Training function.</t>
  </si>
  <si>
    <t>Review of resources in relation to the discretionary Food</t>
  </si>
  <si>
    <t>Reorganise the Housing functions policy and</t>
  </si>
  <si>
    <t xml:space="preserve">Retain national subscription to LGA but remove regional </t>
  </si>
  <si>
    <t>subscription to WMLGA.</t>
  </si>
  <si>
    <t>To retain the Equality &amp; Diversity post for a further two years</t>
  </si>
  <si>
    <t>and allocate out of the Cohesion Grant</t>
  </si>
  <si>
    <t>TBC</t>
  </si>
  <si>
    <t xml:space="preserve">To halve the subsidy to the County Council in </t>
  </si>
  <si>
    <t>relation to the verge maintenance.</t>
  </si>
  <si>
    <t xml:space="preserve">Cost </t>
  </si>
  <si>
    <t>Centre</t>
  </si>
  <si>
    <t>Highways -  Maintenance of Verges</t>
  </si>
  <si>
    <t>Control of Dogs</t>
  </si>
  <si>
    <t>R255</t>
  </si>
  <si>
    <t xml:space="preserve">establishment and reduce the associated </t>
  </si>
  <si>
    <t>budget including the Fun Box</t>
  </si>
  <si>
    <t>To increase revenue grant to Citizens Advice Bureau</t>
  </si>
  <si>
    <t>and adjust the Capital Programme contingency.</t>
  </si>
  <si>
    <t>Re-schedule Capital Programme by £4m, already assumed</t>
  </si>
  <si>
    <t>within the Capital Programme report.</t>
  </si>
  <si>
    <t xml:space="preserve">the County Waste Management Strategy. The Capital </t>
  </si>
  <si>
    <t>requirement are to be confirmed.</t>
  </si>
  <si>
    <t xml:space="preserve">To operate Concessionary Travel in accordance with </t>
  </si>
  <si>
    <t xml:space="preserve">Government Policy , whilst continuing with free travel for </t>
  </si>
  <si>
    <t>disabled companions (also not funded)</t>
  </si>
  <si>
    <t>Restructure grounds maintenance operations with the view</t>
  </si>
  <si>
    <t>R720</t>
  </si>
  <si>
    <t>Community Strategy</t>
  </si>
  <si>
    <t>Reinstate the Community Leadership Fund</t>
  </si>
  <si>
    <t>R705</t>
  </si>
  <si>
    <t>General Ecomonic Development Activies</t>
  </si>
  <si>
    <t xml:space="preserve">Provision of support for General Economic Activities for </t>
  </si>
  <si>
    <t>Taxbase</t>
  </si>
  <si>
    <t>Current assumption for Council Tax @ 2.5%</t>
  </si>
  <si>
    <t>Revised assumption for Council Tax @ 3.99%</t>
  </si>
  <si>
    <t>Additional Council Tax</t>
  </si>
  <si>
    <t>Additional Council Tax Income</t>
  </si>
  <si>
    <t>Reinstate the supplement for the Streetscene cleansing team</t>
  </si>
  <si>
    <t>Utilisation of the Single Site - Earmarked Reserve to support the</t>
  </si>
  <si>
    <t>General Fund budget</t>
  </si>
  <si>
    <t>INDEPENDENT COMMUNITY &amp; HEALTH CONCERN PROPOSALS 2009/10 ONWARDS</t>
  </si>
  <si>
    <t>for 3 employees  for 6 months duration per annum</t>
  </si>
  <si>
    <r>
      <t xml:space="preserve">To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market test  the stray dog service to the private sector</t>
    </r>
  </si>
  <si>
    <r>
      <t xml:space="preserve">To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market test the Pest Control service to the private sector.</t>
    </r>
  </si>
  <si>
    <r>
      <t xml:space="preserve">To continue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to charge the general public for this service.</t>
    </r>
  </si>
  <si>
    <t>To retain the current subsidy for the Dial-a-ride service</t>
  </si>
  <si>
    <t>To retain the aid to Parish Councils at the existing level</t>
  </si>
  <si>
    <t>Reinstate the funding for the Access Officer</t>
  </si>
  <si>
    <t xml:space="preserve">To retain the current Travel Token Scheme </t>
  </si>
  <si>
    <t>a further three years</t>
  </si>
  <si>
    <t>See separate report in exempt section.</t>
  </si>
  <si>
    <t>To retain the current resources for this function</t>
  </si>
  <si>
    <t>Habberley Playing Field Changing Rooms</t>
  </si>
  <si>
    <t>Use Capital Receipts to fund Habberley changing rooms during</t>
  </si>
  <si>
    <t>2008/09, instead of £229,000 of revenue. Create earmarked</t>
  </si>
  <si>
    <t>reserve to then be applied in 2009/10.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</si>
</sst>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#,##0\ \C\R;&quot;-&quot;"/>
    <numFmt numFmtId="165" formatCode="#,##0.0;#,##0.0\ \C\R;&quot;-&quot;"/>
    <numFmt numFmtId="166" formatCode="&quot;£&quot;#,##0"/>
    <numFmt numFmtId="167" formatCode="#,##0.000;#,##0.00\ \C\R;&quot;-&quot;"/>
    <numFmt numFmtId="168" formatCode="#,##0.000;#,##0.000\ \C\R;&quot;-&quot;"/>
    <numFmt numFmtId="169" formatCode="#,##0.00;#,##0.00\ \C\R;&quot;-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2"/>
      <name val="Arial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2"/>
      <name val="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" fillId="0" borderId="1" xfId="21" applyFont="1" applyBorder="1">
      <alignment/>
      <protection/>
    </xf>
    <xf numFmtId="14" fontId="4" fillId="0" borderId="3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5" fillId="0" borderId="5" xfId="21" applyFont="1" applyBorder="1" applyAlignment="1">
      <alignment horizontal="center"/>
      <protection/>
    </xf>
    <xf numFmtId="0" fontId="1" fillId="0" borderId="6" xfId="21" applyFont="1" applyBorder="1">
      <alignment/>
      <protection/>
    </xf>
    <xf numFmtId="0" fontId="4" fillId="0" borderId="5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1" fillId="0" borderId="4" xfId="21" applyFont="1" applyFill="1" applyBorder="1">
      <alignment/>
      <protection/>
    </xf>
    <xf numFmtId="0" fontId="0" fillId="0" borderId="3" xfId="21" applyFont="1" applyFill="1" applyBorder="1" applyAlignment="1">
      <alignment horizontal="center"/>
      <protection/>
    </xf>
    <xf numFmtId="0" fontId="2" fillId="0" borderId="4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164" fontId="0" fillId="0" borderId="3" xfId="21" applyNumberFormat="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3" xfId="21" applyFont="1" applyBorder="1">
      <alignment/>
      <protection/>
    </xf>
    <xf numFmtId="165" fontId="0" fillId="0" borderId="3" xfId="21" applyNumberFormat="1" applyFont="1" applyBorder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0" fillId="0" borderId="3" xfId="21" applyFont="1" applyBorder="1">
      <alignment/>
      <protection/>
    </xf>
    <xf numFmtId="0" fontId="1" fillId="0" borderId="4" xfId="21" applyFont="1" applyBorder="1">
      <alignment/>
      <protection/>
    </xf>
    <xf numFmtId="164" fontId="0" fillId="0" borderId="0" xfId="21" applyNumberFormat="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164" fontId="0" fillId="0" borderId="5" xfId="21" applyNumberFormat="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6" xfId="21" applyFont="1" applyBorder="1">
      <alignment/>
      <protection/>
    </xf>
    <xf numFmtId="165" fontId="0" fillId="0" borderId="5" xfId="21" applyNumberFormat="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" fillId="0" borderId="9" xfId="21" applyFont="1" applyBorder="1">
      <alignment/>
      <protection/>
    </xf>
    <xf numFmtId="164" fontId="3" fillId="0" borderId="0" xfId="21" applyNumberFormat="1" applyFont="1">
      <alignment/>
      <protection/>
    </xf>
    <xf numFmtId="0" fontId="0" fillId="0" borderId="5" xfId="21" applyFont="1" applyBorder="1">
      <alignment/>
      <protection/>
    </xf>
    <xf numFmtId="166" fontId="0" fillId="0" borderId="1" xfId="21" applyNumberFormat="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164" fontId="0" fillId="0" borderId="3" xfId="21" applyNumberFormat="1" applyFont="1" applyFill="1" applyBorder="1" applyAlignment="1">
      <alignment horizontal="center"/>
      <protection/>
    </xf>
    <xf numFmtId="164" fontId="0" fillId="0" borderId="0" xfId="21" applyNumberFormat="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1" fillId="0" borderId="0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9" xfId="21" applyFont="1" applyBorder="1">
      <alignment/>
      <protection/>
    </xf>
    <xf numFmtId="164" fontId="0" fillId="0" borderId="9" xfId="21" applyNumberFormat="1" applyFont="1" applyBorder="1" applyAlignment="1">
      <alignment horizontal="center"/>
      <protection/>
    </xf>
    <xf numFmtId="0" fontId="1" fillId="0" borderId="1" xfId="21" applyFont="1" applyFill="1" applyBorder="1">
      <alignment/>
      <protection/>
    </xf>
    <xf numFmtId="0" fontId="1" fillId="0" borderId="10" xfId="21" applyFont="1" applyFill="1" applyBorder="1">
      <alignment/>
      <protection/>
    </xf>
    <xf numFmtId="0" fontId="1" fillId="0" borderId="11" xfId="21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9" xfId="21" applyFont="1" applyFill="1" applyBorder="1">
      <alignment/>
      <protection/>
    </xf>
    <xf numFmtId="0" fontId="0" fillId="0" borderId="3" xfId="0" applyFont="1" applyBorder="1" applyAlignment="1">
      <alignment/>
    </xf>
    <xf numFmtId="0" fontId="0" fillId="0" borderId="6" xfId="21" applyFont="1" applyBorder="1" applyAlignment="1">
      <alignment horizontal="center"/>
      <protection/>
    </xf>
    <xf numFmtId="0" fontId="0" fillId="0" borderId="5" xfId="0" applyFont="1" applyBorder="1" applyAlignment="1">
      <alignment/>
    </xf>
    <xf numFmtId="167" fontId="0" fillId="0" borderId="5" xfId="2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21" applyFont="1" applyFill="1" applyBorder="1">
      <alignment/>
      <protection/>
    </xf>
    <xf numFmtId="165" fontId="0" fillId="0" borderId="3" xfId="21" applyNumberFormat="1" applyFont="1" applyFill="1" applyBorder="1" applyAlignment="1">
      <alignment horizontal="center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1" xfId="21" applyFont="1" applyFill="1" applyBorder="1" applyAlignment="1">
      <alignment horizontal="center"/>
      <protection/>
    </xf>
    <xf numFmtId="168" fontId="0" fillId="0" borderId="3" xfId="21" applyNumberFormat="1" applyFont="1" applyFill="1" applyBorder="1" applyAlignment="1">
      <alignment horizontal="center"/>
      <protection/>
    </xf>
    <xf numFmtId="168" fontId="0" fillId="0" borderId="9" xfId="21" applyNumberFormat="1" applyFont="1" applyFill="1" applyBorder="1" applyAlignment="1">
      <alignment horizontal="center"/>
      <protection/>
    </xf>
    <xf numFmtId="164" fontId="0" fillId="0" borderId="1" xfId="21" applyNumberFormat="1" applyFont="1" applyBorder="1" applyAlignment="1">
      <alignment horizontal="center"/>
      <protection/>
    </xf>
    <xf numFmtId="164" fontId="0" fillId="0" borderId="10" xfId="21" applyNumberFormat="1" applyFont="1" applyBorder="1" applyAlignment="1">
      <alignment horizontal="center"/>
      <protection/>
    </xf>
    <xf numFmtId="0" fontId="1" fillId="0" borderId="8" xfId="21" applyFont="1" applyBorder="1">
      <alignment/>
      <protection/>
    </xf>
    <xf numFmtId="165" fontId="0" fillId="0" borderId="5" xfId="21" applyNumberFormat="1" applyFont="1" applyFill="1" applyBorder="1" applyAlignment="1">
      <alignment horizontal="center"/>
      <protection/>
    </xf>
    <xf numFmtId="0" fontId="2" fillId="0" borderId="1" xfId="21" applyFont="1" applyBorder="1">
      <alignment/>
      <protection/>
    </xf>
    <xf numFmtId="0" fontId="0" fillId="0" borderId="10" xfId="21" applyFont="1" applyBorder="1" applyAlignment="1">
      <alignment horizontal="center"/>
      <protection/>
    </xf>
    <xf numFmtId="164" fontId="0" fillId="0" borderId="1" xfId="21" applyNumberFormat="1" applyFont="1" applyFill="1" applyBorder="1" applyAlignment="1">
      <alignment horizontal="center"/>
      <protection/>
    </xf>
    <xf numFmtId="164" fontId="0" fillId="0" borderId="5" xfId="21" applyNumberFormat="1" applyFont="1" applyFill="1" applyBorder="1" applyAlignment="1">
      <alignment horizontal="center"/>
      <protection/>
    </xf>
    <xf numFmtId="0" fontId="1" fillId="0" borderId="5" xfId="21" applyFont="1" applyBorder="1">
      <alignment/>
      <protection/>
    </xf>
    <xf numFmtId="164" fontId="0" fillId="0" borderId="11" xfId="21" applyNumberFormat="1" applyFont="1" applyBorder="1" applyAlignment="1">
      <alignment horizontal="center"/>
      <protection/>
    </xf>
    <xf numFmtId="0" fontId="0" fillId="0" borderId="11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164" fontId="5" fillId="0" borderId="1" xfId="21" applyNumberFormat="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164" fontId="5" fillId="0" borderId="3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>
      <alignment/>
      <protection/>
    </xf>
    <xf numFmtId="0" fontId="5" fillId="0" borderId="14" xfId="21" applyFont="1" applyBorder="1" applyAlignment="1">
      <alignment horizontal="center"/>
      <protection/>
    </xf>
    <xf numFmtId="169" fontId="5" fillId="0" borderId="12" xfId="21" applyNumberFormat="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NumberFormat="1" applyFont="1">
      <alignment/>
      <protection/>
    </xf>
    <xf numFmtId="170" fontId="8" fillId="0" borderId="0" xfId="21" applyNumberFormat="1" applyFont="1">
      <alignment/>
      <protection/>
    </xf>
    <xf numFmtId="0" fontId="8" fillId="0" borderId="0" xfId="21" applyNumberFormat="1" applyFont="1" applyBorder="1" applyAlignment="1">
      <alignment horizontal="center"/>
      <protection/>
    </xf>
    <xf numFmtId="164" fontId="6" fillId="0" borderId="0" xfId="21" applyNumberFormat="1" applyFont="1" applyBorder="1" applyAlignment="1">
      <alignment horizontal="right"/>
      <protection/>
    </xf>
    <xf numFmtId="164" fontId="6" fillId="0" borderId="0" xfId="21" applyNumberFormat="1" applyFont="1" applyBorder="1" applyAlignment="1">
      <alignment horizontal="center"/>
      <protection/>
    </xf>
    <xf numFmtId="2" fontId="8" fillId="0" borderId="0" xfId="21" applyNumberFormat="1" applyFont="1">
      <alignment/>
      <protection/>
    </xf>
    <xf numFmtId="0" fontId="1" fillId="2" borderId="4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9" xfId="2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164" fontId="0" fillId="2" borderId="3" xfId="21" applyNumberFormat="1" applyFont="1" applyFill="1" applyBorder="1" applyAlignment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7" xfId="21" applyFont="1" applyFill="1" applyBorder="1">
      <alignment/>
      <protection/>
    </xf>
    <xf numFmtId="164" fontId="0" fillId="2" borderId="5" xfId="21" applyNumberFormat="1" applyFont="1" applyFill="1" applyBorder="1" applyAlignment="1">
      <alignment horizontal="center"/>
      <protection/>
    </xf>
    <xf numFmtId="0" fontId="2" fillId="2" borderId="9" xfId="21" applyFont="1" applyFill="1" applyBorder="1">
      <alignment/>
      <protection/>
    </xf>
    <xf numFmtId="0" fontId="0" fillId="2" borderId="1" xfId="21" applyFont="1" applyFill="1" applyBorder="1" applyAlignment="1">
      <alignment horizontal="center"/>
      <protection/>
    </xf>
    <xf numFmtId="0" fontId="2" fillId="2" borderId="1" xfId="21" applyFont="1" applyFill="1" applyBorder="1">
      <alignment/>
      <protection/>
    </xf>
    <xf numFmtId="0" fontId="0" fillId="2" borderId="10" xfId="21" applyFont="1" applyFill="1" applyBorder="1" applyAlignment="1">
      <alignment horizontal="center"/>
      <protection/>
    </xf>
    <xf numFmtId="164" fontId="0" fillId="2" borderId="1" xfId="21" applyNumberFormat="1" applyFont="1" applyFill="1" applyBorder="1" applyAlignment="1">
      <alignment horizontal="center"/>
      <protection/>
    </xf>
    <xf numFmtId="164" fontId="0" fillId="2" borderId="0" xfId="21" applyNumberFormat="1" applyFont="1" applyFill="1" applyBorder="1" applyAlignment="1">
      <alignment horizontal="center"/>
      <protection/>
    </xf>
    <xf numFmtId="165" fontId="0" fillId="2" borderId="5" xfId="21" applyNumberFormat="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164" fontId="0" fillId="2" borderId="9" xfId="21" applyNumberFormat="1" applyFont="1" applyFill="1" applyBorder="1" applyAlignment="1">
      <alignment horizontal="center"/>
      <protection/>
    </xf>
    <xf numFmtId="0" fontId="0" fillId="2" borderId="9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165" fontId="0" fillId="2" borderId="3" xfId="21" applyNumberFormat="1" applyFont="1" applyFill="1" applyBorder="1" applyAlignment="1">
      <alignment horizontal="center"/>
      <protection/>
    </xf>
    <xf numFmtId="165" fontId="0" fillId="2" borderId="0" xfId="21" applyNumberFormat="1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2" fillId="2" borderId="10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2" fillId="2" borderId="3" xfId="21" applyFont="1" applyFill="1" applyBorder="1">
      <alignment/>
      <protection/>
    </xf>
    <xf numFmtId="0" fontId="2" fillId="0" borderId="0" xfId="21" applyFont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INET PROPOSALS Appendix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workbookViewId="0" topLeftCell="C6">
      <selection activeCell="I37" sqref="C30:I37"/>
    </sheetView>
  </sheetViews>
  <sheetFormatPr defaultColWidth="8.88671875" defaultRowHeight="15"/>
  <cols>
    <col min="1" max="1" width="6.77734375" style="31" hidden="1" customWidth="1"/>
    <col min="2" max="2" width="6.21484375" style="31" hidden="1" customWidth="1"/>
    <col min="3" max="3" width="6.21484375" style="99" bestFit="1" customWidth="1"/>
    <col min="4" max="4" width="51.3359375" style="31" customWidth="1"/>
    <col min="5" max="5" width="3.99609375" style="31" customWidth="1"/>
    <col min="6" max="6" width="13.6640625" style="31" bestFit="1" customWidth="1"/>
    <col min="7" max="9" width="13.99609375" style="31" bestFit="1" customWidth="1"/>
    <col min="10" max="10" width="3.21484375" style="31" customWidth="1"/>
    <col min="11" max="11" width="3.3359375" style="31" customWidth="1"/>
    <col min="12" max="16384" width="7.10546875" style="31" customWidth="1"/>
  </cols>
  <sheetData>
    <row r="1" spans="1:9" s="2" customFormat="1" ht="15.75" customHeight="1">
      <c r="A1" s="1"/>
      <c r="B1" s="1"/>
      <c r="C1" s="137" t="s">
        <v>0</v>
      </c>
      <c r="D1" s="137"/>
      <c r="E1" s="137"/>
      <c r="F1" s="137"/>
      <c r="G1" s="137"/>
      <c r="H1" s="137"/>
      <c r="I1" s="137"/>
    </row>
    <row r="2" spans="1:9" s="2" customFormat="1" ht="16.5" customHeight="1">
      <c r="A2" s="1"/>
      <c r="B2" s="3"/>
      <c r="C2" s="137" t="s">
        <v>155</v>
      </c>
      <c r="D2" s="137"/>
      <c r="E2" s="137"/>
      <c r="F2" s="137"/>
      <c r="G2" s="137"/>
      <c r="H2" s="137"/>
      <c r="I2" s="137"/>
    </row>
    <row r="3" spans="1:9" s="2" customFormat="1" ht="4.5" customHeight="1">
      <c r="A3" s="4" t="s">
        <v>1</v>
      </c>
      <c r="B3" s="4"/>
      <c r="C3" s="137"/>
      <c r="D3" s="137"/>
      <c r="E3" s="137"/>
      <c r="F3" s="137"/>
      <c r="G3" s="137"/>
      <c r="H3" s="137"/>
      <c r="I3" s="137"/>
    </row>
    <row r="4" spans="1:9" s="2" customFormat="1" ht="15" customHeight="1">
      <c r="A4" s="1"/>
      <c r="B4" s="3"/>
      <c r="C4" s="5"/>
      <c r="D4" s="3"/>
      <c r="E4" s="3"/>
      <c r="F4" s="3"/>
      <c r="G4" s="3"/>
      <c r="H4" s="3"/>
      <c r="I4" s="3"/>
    </row>
    <row r="5" spans="1:9" s="2" customFormat="1" ht="15.75">
      <c r="A5" s="6"/>
      <c r="B5" s="7"/>
      <c r="C5" s="8" t="s">
        <v>124</v>
      </c>
      <c r="D5" s="9"/>
      <c r="E5" s="10"/>
      <c r="F5" s="138" t="s">
        <v>2</v>
      </c>
      <c r="G5" s="139"/>
      <c r="H5" s="139"/>
      <c r="I5" s="140"/>
    </row>
    <row r="6" spans="1:9" s="2" customFormat="1" ht="15.75">
      <c r="A6" s="11" t="s">
        <v>3</v>
      </c>
      <c r="B6" s="12" t="s">
        <v>4</v>
      </c>
      <c r="C6" s="13" t="s">
        <v>125</v>
      </c>
      <c r="D6" s="12" t="s">
        <v>5</v>
      </c>
      <c r="E6" s="11" t="s">
        <v>6</v>
      </c>
      <c r="F6" s="14"/>
      <c r="G6" s="14"/>
      <c r="H6" s="6"/>
      <c r="I6" s="6" t="s">
        <v>7</v>
      </c>
    </row>
    <row r="7" spans="1:9" s="2" customFormat="1" ht="15.75">
      <c r="A7" s="11" t="s">
        <v>8</v>
      </c>
      <c r="B7" s="12" t="s">
        <v>9</v>
      </c>
      <c r="C7" s="13"/>
      <c r="D7" s="12" t="s">
        <v>10</v>
      </c>
      <c r="E7" s="11"/>
      <c r="F7" s="11" t="s">
        <v>11</v>
      </c>
      <c r="G7" s="15" t="s">
        <v>12</v>
      </c>
      <c r="H7" s="16" t="s">
        <v>13</v>
      </c>
      <c r="I7" s="15">
        <v>40999</v>
      </c>
    </row>
    <row r="8" spans="1:9" s="2" customFormat="1" ht="15.75">
      <c r="A8" s="11" t="s">
        <v>14</v>
      </c>
      <c r="B8" s="12"/>
      <c r="C8" s="17"/>
      <c r="D8" s="18"/>
      <c r="E8" s="18"/>
      <c r="F8" s="19" t="s">
        <v>15</v>
      </c>
      <c r="G8" s="19" t="s">
        <v>15</v>
      </c>
      <c r="H8" s="19" t="s">
        <v>15</v>
      </c>
      <c r="I8" s="19" t="s">
        <v>15</v>
      </c>
    </row>
    <row r="9" spans="1:9" s="2" customFormat="1" ht="15.75">
      <c r="A9" s="20"/>
      <c r="B9" s="21"/>
      <c r="C9" s="22"/>
      <c r="D9" s="23" t="s">
        <v>16</v>
      </c>
      <c r="E9" s="24"/>
      <c r="F9" s="25"/>
      <c r="G9" s="25"/>
      <c r="H9" s="25"/>
      <c r="I9" s="25"/>
    </row>
    <row r="10" spans="1:9" ht="15.75">
      <c r="A10" s="26"/>
      <c r="B10" s="27"/>
      <c r="C10" s="24" t="s">
        <v>17</v>
      </c>
      <c r="D10" s="28" t="s">
        <v>18</v>
      </c>
      <c r="E10" s="24"/>
      <c r="F10" s="29"/>
      <c r="G10" s="30"/>
      <c r="H10" s="29"/>
      <c r="I10" s="29"/>
    </row>
    <row r="11" spans="1:9" ht="15">
      <c r="A11" s="26"/>
      <c r="B11" s="27"/>
      <c r="C11" s="24" t="s">
        <v>19</v>
      </c>
      <c r="D11" s="32" t="s">
        <v>88</v>
      </c>
      <c r="E11" s="24" t="s">
        <v>20</v>
      </c>
      <c r="F11" s="25" t="s">
        <v>121</v>
      </c>
      <c r="G11" s="25" t="s">
        <v>121</v>
      </c>
      <c r="H11" s="25" t="s">
        <v>121</v>
      </c>
      <c r="I11" s="25" t="s">
        <v>121</v>
      </c>
    </row>
    <row r="12" spans="1:9" ht="15">
      <c r="A12" s="26"/>
      <c r="B12" s="27"/>
      <c r="C12" s="33"/>
      <c r="D12" s="32" t="s">
        <v>135</v>
      </c>
      <c r="E12" s="24" t="s">
        <v>21</v>
      </c>
      <c r="F12" s="25">
        <v>0</v>
      </c>
      <c r="G12" s="34">
        <v>-300000</v>
      </c>
      <c r="H12" s="25">
        <v>-300000</v>
      </c>
      <c r="I12" s="25">
        <v>-300000</v>
      </c>
    </row>
    <row r="13" spans="1:9" ht="15">
      <c r="A13" s="26"/>
      <c r="B13" s="27"/>
      <c r="C13" s="35"/>
      <c r="D13" s="36" t="s">
        <v>136</v>
      </c>
      <c r="E13" s="37" t="s">
        <v>22</v>
      </c>
      <c r="F13" s="38">
        <v>0</v>
      </c>
      <c r="G13" s="38">
        <v>0</v>
      </c>
      <c r="H13" s="38">
        <v>0</v>
      </c>
      <c r="I13" s="38">
        <v>0</v>
      </c>
    </row>
    <row r="14" spans="1:9" s="2" customFormat="1" ht="15.75">
      <c r="A14" s="24" t="e">
        <f>+#REF!</f>
        <v>#REF!</v>
      </c>
      <c r="B14" s="20"/>
      <c r="C14" s="24" t="s">
        <v>23</v>
      </c>
      <c r="D14" s="23" t="s">
        <v>24</v>
      </c>
      <c r="E14" s="24"/>
      <c r="F14" s="25"/>
      <c r="G14" s="25"/>
      <c r="H14" s="25"/>
      <c r="I14" s="25"/>
    </row>
    <row r="15" spans="1:9" s="2" customFormat="1" ht="15">
      <c r="A15" s="24"/>
      <c r="B15" s="20"/>
      <c r="C15" s="24"/>
      <c r="D15" s="39" t="s">
        <v>95</v>
      </c>
      <c r="E15" s="24" t="s">
        <v>20</v>
      </c>
      <c r="F15" s="25">
        <v>0</v>
      </c>
      <c r="G15" s="25">
        <v>0</v>
      </c>
      <c r="H15" s="25">
        <v>0</v>
      </c>
      <c r="I15" s="25">
        <v>0</v>
      </c>
    </row>
    <row r="16" spans="1:9" s="2" customFormat="1" ht="15">
      <c r="A16" s="24"/>
      <c r="B16" s="20"/>
      <c r="C16" s="24"/>
      <c r="D16" s="39" t="s">
        <v>94</v>
      </c>
      <c r="E16" s="24" t="s">
        <v>21</v>
      </c>
      <c r="F16" s="25">
        <v>-10000</v>
      </c>
      <c r="G16" s="25">
        <v>-10000</v>
      </c>
      <c r="H16" s="25">
        <v>-10000</v>
      </c>
      <c r="I16" s="25">
        <v>-10000</v>
      </c>
    </row>
    <row r="17" spans="1:9" s="2" customFormat="1" ht="15">
      <c r="A17" s="24"/>
      <c r="B17" s="20"/>
      <c r="C17" s="35"/>
      <c r="D17" s="40"/>
      <c r="E17" s="35" t="s">
        <v>22</v>
      </c>
      <c r="F17" s="41">
        <v>0</v>
      </c>
      <c r="G17" s="38">
        <v>0</v>
      </c>
      <c r="H17" s="38">
        <v>0</v>
      </c>
      <c r="I17" s="38">
        <v>0</v>
      </c>
    </row>
    <row r="18" spans="1:9" ht="15.75">
      <c r="A18" s="26"/>
      <c r="B18" s="27"/>
      <c r="C18" s="42" t="s">
        <v>25</v>
      </c>
      <c r="D18" s="43" t="s">
        <v>26</v>
      </c>
      <c r="E18" s="24"/>
      <c r="F18" s="29"/>
      <c r="G18" s="29"/>
      <c r="H18" s="29"/>
      <c r="I18" s="25"/>
    </row>
    <row r="19" spans="1:9" ht="15">
      <c r="A19" s="26"/>
      <c r="B19" s="27"/>
      <c r="C19" s="24"/>
      <c r="D19" s="39" t="s">
        <v>97</v>
      </c>
      <c r="E19" s="24" t="s">
        <v>20</v>
      </c>
      <c r="F19" s="25">
        <v>0</v>
      </c>
      <c r="G19" s="25">
        <v>0</v>
      </c>
      <c r="H19" s="25">
        <v>0</v>
      </c>
      <c r="I19" s="25">
        <v>0</v>
      </c>
    </row>
    <row r="20" spans="1:15" ht="15">
      <c r="A20" s="26"/>
      <c r="B20" s="27"/>
      <c r="C20" s="24"/>
      <c r="D20" s="39" t="s">
        <v>96</v>
      </c>
      <c r="E20" s="24" t="s">
        <v>21</v>
      </c>
      <c r="F20" s="25">
        <v>0</v>
      </c>
      <c r="G20" s="25">
        <v>-4000</v>
      </c>
      <c r="H20" s="25">
        <v>-8000</v>
      </c>
      <c r="I20" s="25">
        <v>-16000</v>
      </c>
      <c r="L20" s="44"/>
      <c r="M20" s="44"/>
      <c r="N20" s="44"/>
      <c r="O20" s="44"/>
    </row>
    <row r="21" spans="1:9" ht="15">
      <c r="A21" s="26"/>
      <c r="B21" s="27"/>
      <c r="C21" s="24"/>
      <c r="D21" s="45"/>
      <c r="E21" s="35" t="s">
        <v>22</v>
      </c>
      <c r="F21" s="41">
        <v>0</v>
      </c>
      <c r="G21" s="29">
        <v>0</v>
      </c>
      <c r="H21" s="29">
        <v>0</v>
      </c>
      <c r="I21" s="25">
        <v>0</v>
      </c>
    </row>
    <row r="22" spans="1:9" ht="15.75">
      <c r="A22" s="24" t="e">
        <f>+#REF!</f>
        <v>#REF!</v>
      </c>
      <c r="B22" s="20"/>
      <c r="C22" s="42" t="s">
        <v>27</v>
      </c>
      <c r="D22" s="23" t="s">
        <v>28</v>
      </c>
      <c r="E22" s="24"/>
      <c r="F22" s="25"/>
      <c r="G22" s="46"/>
      <c r="H22" s="46"/>
      <c r="I22" s="46"/>
    </row>
    <row r="23" spans="1:9" ht="15">
      <c r="A23" s="24"/>
      <c r="B23" s="20"/>
      <c r="C23" s="24"/>
      <c r="D23" s="39" t="s">
        <v>98</v>
      </c>
      <c r="E23" s="24" t="s">
        <v>20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24"/>
      <c r="B24" s="20"/>
      <c r="C24" s="24"/>
      <c r="D24" s="39"/>
      <c r="E24" s="24" t="s">
        <v>21</v>
      </c>
      <c r="F24" s="25">
        <v>-10000</v>
      </c>
      <c r="G24" s="25">
        <v>-10000</v>
      </c>
      <c r="H24" s="25">
        <v>-10000</v>
      </c>
      <c r="I24" s="25">
        <v>-10000</v>
      </c>
    </row>
    <row r="25" spans="1:9" ht="15">
      <c r="A25" s="24"/>
      <c r="B25" s="20"/>
      <c r="C25" s="35"/>
      <c r="D25" s="40"/>
      <c r="E25" s="35" t="s">
        <v>22</v>
      </c>
      <c r="F25" s="38">
        <v>0</v>
      </c>
      <c r="G25" s="38">
        <v>0</v>
      </c>
      <c r="H25" s="38">
        <v>0</v>
      </c>
      <c r="I25" s="38">
        <v>0</v>
      </c>
    </row>
    <row r="26" spans="1:9" ht="15.75">
      <c r="A26" s="26"/>
      <c r="B26" s="27"/>
      <c r="C26" s="24" t="s">
        <v>27</v>
      </c>
      <c r="D26" s="28" t="s">
        <v>28</v>
      </c>
      <c r="E26" s="27"/>
      <c r="F26" s="25"/>
      <c r="G26" s="34"/>
      <c r="H26" s="25"/>
      <c r="I26" s="25"/>
    </row>
    <row r="27" spans="1:9" ht="15">
      <c r="A27" s="26"/>
      <c r="B27" s="27"/>
      <c r="C27" s="24"/>
      <c r="D27" s="32" t="s">
        <v>89</v>
      </c>
      <c r="E27" s="27" t="s">
        <v>20</v>
      </c>
      <c r="F27" s="25">
        <v>0</v>
      </c>
      <c r="G27" s="25">
        <v>0</v>
      </c>
      <c r="H27" s="25">
        <v>0</v>
      </c>
      <c r="I27" s="25">
        <v>0</v>
      </c>
    </row>
    <row r="28" spans="1:9" ht="15">
      <c r="A28" s="26"/>
      <c r="B28" s="27"/>
      <c r="C28" s="24"/>
      <c r="D28" s="32" t="s">
        <v>90</v>
      </c>
      <c r="E28" s="27" t="s">
        <v>21</v>
      </c>
      <c r="F28" s="25">
        <v>0</v>
      </c>
      <c r="G28" s="34">
        <v>-18000</v>
      </c>
      <c r="H28" s="25">
        <v>-18000</v>
      </c>
      <c r="I28" s="25">
        <v>-18000</v>
      </c>
    </row>
    <row r="29" spans="1:9" ht="15">
      <c r="A29" s="26"/>
      <c r="B29" s="27"/>
      <c r="C29" s="35"/>
      <c r="D29" s="45"/>
      <c r="E29" s="37" t="s">
        <v>22</v>
      </c>
      <c r="F29" s="38"/>
      <c r="G29" s="38">
        <v>-1</v>
      </c>
      <c r="H29" s="38">
        <v>-1</v>
      </c>
      <c r="I29" s="38">
        <v>-1</v>
      </c>
    </row>
    <row r="30" spans="1:9" ht="15.75">
      <c r="A30" s="26"/>
      <c r="B30" s="27"/>
      <c r="C30" s="110" t="s">
        <v>29</v>
      </c>
      <c r="D30" s="136" t="s">
        <v>30</v>
      </c>
      <c r="E30" s="110"/>
      <c r="F30" s="113"/>
      <c r="G30" s="122"/>
      <c r="H30" s="113"/>
      <c r="I30" s="113"/>
    </row>
    <row r="31" spans="1:9" ht="15">
      <c r="A31" s="26"/>
      <c r="B31" s="27"/>
      <c r="C31" s="110"/>
      <c r="D31" s="135" t="s">
        <v>152</v>
      </c>
      <c r="E31" s="110" t="s">
        <v>20</v>
      </c>
      <c r="F31" s="113">
        <v>0</v>
      </c>
      <c r="G31" s="113">
        <v>0</v>
      </c>
      <c r="H31" s="113">
        <v>0</v>
      </c>
      <c r="I31" s="113">
        <v>0</v>
      </c>
    </row>
    <row r="32" spans="1:9" ht="15">
      <c r="A32" s="26"/>
      <c r="B32" s="27"/>
      <c r="C32" s="110"/>
      <c r="D32" s="135" t="s">
        <v>156</v>
      </c>
      <c r="E32" s="110" t="s">
        <v>21</v>
      </c>
      <c r="F32" s="113">
        <v>35000</v>
      </c>
      <c r="G32" s="113">
        <v>35000</v>
      </c>
      <c r="H32" s="113">
        <v>35000</v>
      </c>
      <c r="I32" s="113">
        <v>35000</v>
      </c>
    </row>
    <row r="33" spans="1:9" ht="15">
      <c r="A33" s="26"/>
      <c r="B33" s="27"/>
      <c r="C33" s="114"/>
      <c r="D33" s="115"/>
      <c r="E33" s="114" t="s">
        <v>22</v>
      </c>
      <c r="F33" s="123">
        <v>1.5</v>
      </c>
      <c r="G33" s="123">
        <v>1.5</v>
      </c>
      <c r="H33" s="123">
        <v>1.5</v>
      </c>
      <c r="I33" s="123">
        <v>1.5</v>
      </c>
    </row>
    <row r="34" spans="1:9" ht="15.75">
      <c r="A34" s="26"/>
      <c r="B34" s="27"/>
      <c r="C34" s="110" t="s">
        <v>29</v>
      </c>
      <c r="D34" s="136" t="s">
        <v>30</v>
      </c>
      <c r="E34" s="110"/>
      <c r="F34" s="113"/>
      <c r="G34" s="122"/>
      <c r="H34" s="113"/>
      <c r="I34" s="113"/>
    </row>
    <row r="35" spans="1:9" ht="15">
      <c r="A35" s="26"/>
      <c r="B35" s="27"/>
      <c r="C35" s="110"/>
      <c r="D35" s="135" t="s">
        <v>166</v>
      </c>
      <c r="E35" s="110" t="s">
        <v>20</v>
      </c>
      <c r="F35" s="113">
        <v>0</v>
      </c>
      <c r="G35" s="113">
        <v>0</v>
      </c>
      <c r="H35" s="113">
        <v>0</v>
      </c>
      <c r="I35" s="113">
        <v>0</v>
      </c>
    </row>
    <row r="36" spans="1:9" ht="15">
      <c r="A36" s="26"/>
      <c r="B36" s="27"/>
      <c r="C36" s="110"/>
      <c r="D36" s="135"/>
      <c r="E36" s="110" t="s">
        <v>21</v>
      </c>
      <c r="F36" s="113">
        <v>0</v>
      </c>
      <c r="G36" s="122">
        <v>0</v>
      </c>
      <c r="H36" s="113">
        <v>0</v>
      </c>
      <c r="I36" s="113">
        <v>0</v>
      </c>
    </row>
    <row r="37" spans="1:9" ht="15">
      <c r="A37" s="26"/>
      <c r="B37" s="27"/>
      <c r="C37" s="114"/>
      <c r="D37" s="115"/>
      <c r="E37" s="114" t="s">
        <v>22</v>
      </c>
      <c r="F37" s="116">
        <v>0</v>
      </c>
      <c r="G37" s="116">
        <v>0</v>
      </c>
      <c r="H37" s="116">
        <v>0</v>
      </c>
      <c r="I37" s="116">
        <v>0</v>
      </c>
    </row>
    <row r="38" spans="1:9" ht="15.75">
      <c r="A38" s="26"/>
      <c r="B38" s="27"/>
      <c r="C38" s="24" t="s">
        <v>31</v>
      </c>
      <c r="D38" s="48" t="s">
        <v>126</v>
      </c>
      <c r="E38" s="24"/>
      <c r="F38" s="25"/>
      <c r="G38" s="34"/>
      <c r="H38" s="25"/>
      <c r="I38" s="25"/>
    </row>
    <row r="39" spans="1:9" ht="15">
      <c r="A39" s="26"/>
      <c r="B39" s="27"/>
      <c r="C39" s="24"/>
      <c r="D39" s="47" t="s">
        <v>122</v>
      </c>
      <c r="E39" s="24" t="s">
        <v>20</v>
      </c>
      <c r="F39" s="25">
        <v>0</v>
      </c>
      <c r="G39" s="25">
        <v>0</v>
      </c>
      <c r="H39" s="25">
        <v>0</v>
      </c>
      <c r="I39" s="25">
        <v>0</v>
      </c>
    </row>
    <row r="40" spans="1:9" ht="15">
      <c r="A40" s="26"/>
      <c r="B40" s="27"/>
      <c r="C40" s="24"/>
      <c r="D40" s="47" t="s">
        <v>123</v>
      </c>
      <c r="E40" s="24" t="s">
        <v>21</v>
      </c>
      <c r="F40" s="49">
        <v>-23000</v>
      </c>
      <c r="G40" s="50">
        <v>-23000</v>
      </c>
      <c r="H40" s="49">
        <v>-23000</v>
      </c>
      <c r="I40" s="49">
        <v>-23000</v>
      </c>
    </row>
    <row r="41" spans="1:9" ht="15">
      <c r="A41" s="26"/>
      <c r="B41" s="27"/>
      <c r="C41" s="35"/>
      <c r="D41" s="51"/>
      <c r="E41" s="35" t="s">
        <v>22</v>
      </c>
      <c r="F41" s="38">
        <v>0</v>
      </c>
      <c r="G41" s="38">
        <v>0</v>
      </c>
      <c r="H41" s="38">
        <v>0</v>
      </c>
      <c r="I41" s="38">
        <v>0</v>
      </c>
    </row>
    <row r="42" spans="1:9" ht="15.75">
      <c r="A42" s="26"/>
      <c r="B42" s="27"/>
      <c r="C42" s="24" t="s">
        <v>32</v>
      </c>
      <c r="D42" s="48" t="s">
        <v>33</v>
      </c>
      <c r="E42" s="24"/>
      <c r="F42" s="25"/>
      <c r="G42" s="34"/>
      <c r="H42" s="25"/>
      <c r="I42" s="25"/>
    </row>
    <row r="43" spans="1:9" ht="15">
      <c r="A43" s="26"/>
      <c r="B43" s="27"/>
      <c r="C43" s="24"/>
      <c r="D43" s="66" t="s">
        <v>101</v>
      </c>
      <c r="E43" s="24" t="s">
        <v>20</v>
      </c>
      <c r="F43" s="25">
        <v>0</v>
      </c>
      <c r="G43" s="25">
        <v>0</v>
      </c>
      <c r="H43" s="25">
        <v>0</v>
      </c>
      <c r="I43" s="25">
        <v>0</v>
      </c>
    </row>
    <row r="44" spans="1:9" ht="15">
      <c r="A44" s="26"/>
      <c r="B44" s="27"/>
      <c r="C44" s="24"/>
      <c r="D44" s="66"/>
      <c r="E44" s="24" t="s">
        <v>21</v>
      </c>
      <c r="F44" s="25">
        <v>-32000</v>
      </c>
      <c r="G44" s="34">
        <v>-32000</v>
      </c>
      <c r="H44" s="25">
        <v>-32000</v>
      </c>
      <c r="I44" s="25">
        <v>-32000</v>
      </c>
    </row>
    <row r="45" spans="1:9" ht="15">
      <c r="A45" s="26"/>
      <c r="B45" s="27"/>
      <c r="C45" s="35"/>
      <c r="D45" s="51"/>
      <c r="E45" s="35" t="s">
        <v>22</v>
      </c>
      <c r="F45" s="41">
        <v>-1.5</v>
      </c>
      <c r="G45" s="41">
        <v>-1.5</v>
      </c>
      <c r="H45" s="41">
        <v>-1.5</v>
      </c>
      <c r="I45" s="41">
        <v>-1.5</v>
      </c>
    </row>
    <row r="46" spans="1:9" ht="15.75">
      <c r="A46" s="26"/>
      <c r="B46" s="27"/>
      <c r="C46" s="24" t="s">
        <v>34</v>
      </c>
      <c r="D46" s="43" t="s">
        <v>35</v>
      </c>
      <c r="E46" s="24"/>
      <c r="F46" s="25"/>
      <c r="G46" s="34"/>
      <c r="H46" s="25"/>
      <c r="I46" s="25"/>
    </row>
    <row r="47" spans="1:9" ht="15">
      <c r="A47" s="26"/>
      <c r="B47" s="27"/>
      <c r="C47" s="24"/>
      <c r="D47" s="47" t="s">
        <v>91</v>
      </c>
      <c r="E47" s="24" t="s">
        <v>20</v>
      </c>
      <c r="F47" s="25">
        <v>0</v>
      </c>
      <c r="G47" s="25">
        <v>0</v>
      </c>
      <c r="H47" s="25">
        <v>0</v>
      </c>
      <c r="I47" s="25">
        <v>0</v>
      </c>
    </row>
    <row r="48" spans="1:9" ht="15">
      <c r="A48" s="26"/>
      <c r="B48" s="27"/>
      <c r="C48" s="24"/>
      <c r="D48" s="47" t="s">
        <v>92</v>
      </c>
      <c r="E48" s="24" t="s">
        <v>21</v>
      </c>
      <c r="F48" s="25">
        <v>-25640</v>
      </c>
      <c r="G48" s="34">
        <v>-25640</v>
      </c>
      <c r="H48" s="25">
        <v>-25640</v>
      </c>
      <c r="I48" s="25">
        <v>-25640</v>
      </c>
    </row>
    <row r="49" spans="1:9" ht="15">
      <c r="A49" s="26"/>
      <c r="B49" s="27"/>
      <c r="C49" s="35"/>
      <c r="D49" s="36"/>
      <c r="E49" s="35" t="s">
        <v>22</v>
      </c>
      <c r="F49" s="38">
        <v>-1</v>
      </c>
      <c r="G49" s="38">
        <v>-1</v>
      </c>
      <c r="H49" s="38">
        <v>-1</v>
      </c>
      <c r="I49" s="38">
        <v>-1</v>
      </c>
    </row>
    <row r="50" spans="1:9" ht="15.75">
      <c r="A50" s="26"/>
      <c r="B50" s="27"/>
      <c r="C50" s="24" t="s">
        <v>36</v>
      </c>
      <c r="D50" s="43" t="s">
        <v>37</v>
      </c>
      <c r="E50" s="24"/>
      <c r="F50" s="25"/>
      <c r="G50" s="25"/>
      <c r="H50" s="25"/>
      <c r="I50" s="25"/>
    </row>
    <row r="51" spans="1:9" ht="15">
      <c r="A51" s="26"/>
      <c r="B51" s="27"/>
      <c r="C51" s="24"/>
      <c r="D51" s="47" t="s">
        <v>140</v>
      </c>
      <c r="E51" s="24" t="s">
        <v>20</v>
      </c>
      <c r="F51" s="25">
        <v>0</v>
      </c>
      <c r="G51" s="25">
        <v>0</v>
      </c>
      <c r="H51" s="25">
        <v>0</v>
      </c>
      <c r="I51" s="25">
        <v>0</v>
      </c>
    </row>
    <row r="52" spans="1:9" ht="15">
      <c r="A52" s="26"/>
      <c r="B52" s="27"/>
      <c r="C52" s="24"/>
      <c r="D52" s="47" t="s">
        <v>99</v>
      </c>
      <c r="E52" s="24" t="s">
        <v>21</v>
      </c>
      <c r="F52" s="25">
        <v>-48000</v>
      </c>
      <c r="G52" s="34">
        <v>-48000</v>
      </c>
      <c r="H52" s="25">
        <v>-48000</v>
      </c>
      <c r="I52" s="25">
        <v>-48000</v>
      </c>
    </row>
    <row r="53" spans="1:9" ht="15">
      <c r="A53" s="26"/>
      <c r="B53" s="27"/>
      <c r="C53" s="24"/>
      <c r="D53" s="47"/>
      <c r="E53" s="35" t="s">
        <v>22</v>
      </c>
      <c r="F53" s="38">
        <v>-2</v>
      </c>
      <c r="G53" s="38">
        <v>-2</v>
      </c>
      <c r="H53" s="38">
        <v>-2</v>
      </c>
      <c r="I53" s="38">
        <v>-2</v>
      </c>
    </row>
    <row r="54" spans="1:9" ht="15.75">
      <c r="A54" s="33"/>
      <c r="B54" s="52"/>
      <c r="C54" s="118" t="s">
        <v>38</v>
      </c>
      <c r="D54" s="133" t="s">
        <v>39</v>
      </c>
      <c r="E54" s="118"/>
      <c r="F54" s="134"/>
      <c r="G54" s="134"/>
      <c r="H54" s="134"/>
      <c r="I54" s="134"/>
    </row>
    <row r="55" spans="1:9" ht="15.75">
      <c r="A55" s="33"/>
      <c r="B55" s="52"/>
      <c r="C55" s="110"/>
      <c r="D55" s="111" t="s">
        <v>159</v>
      </c>
      <c r="E55" s="126" t="s">
        <v>20</v>
      </c>
      <c r="F55" s="113">
        <v>0</v>
      </c>
      <c r="G55" s="113">
        <v>0</v>
      </c>
      <c r="H55" s="113">
        <v>0</v>
      </c>
      <c r="I55" s="113">
        <v>0</v>
      </c>
    </row>
    <row r="56" spans="1:9" ht="15">
      <c r="A56" s="33"/>
      <c r="B56" s="52"/>
      <c r="C56" s="110"/>
      <c r="D56" s="111"/>
      <c r="E56" s="126" t="s">
        <v>21</v>
      </c>
      <c r="F56" s="113">
        <v>0</v>
      </c>
      <c r="G56" s="113">
        <v>0</v>
      </c>
      <c r="H56" s="113">
        <v>0</v>
      </c>
      <c r="I56" s="113">
        <v>0</v>
      </c>
    </row>
    <row r="57" spans="1:9" ht="15">
      <c r="A57" s="33"/>
      <c r="B57" s="52"/>
      <c r="C57" s="114"/>
      <c r="D57" s="115"/>
      <c r="E57" s="114" t="s">
        <v>22</v>
      </c>
      <c r="F57" s="116">
        <v>0</v>
      </c>
      <c r="G57" s="116">
        <v>0</v>
      </c>
      <c r="H57" s="116">
        <v>0</v>
      </c>
      <c r="I57" s="116">
        <v>0</v>
      </c>
    </row>
    <row r="58" spans="1:9" ht="15.75">
      <c r="A58" s="33"/>
      <c r="B58" s="52"/>
      <c r="C58" s="110" t="s">
        <v>128</v>
      </c>
      <c r="D58" s="133" t="s">
        <v>127</v>
      </c>
      <c r="E58" s="110"/>
      <c r="F58" s="122"/>
      <c r="G58" s="113"/>
      <c r="H58" s="113"/>
      <c r="I58" s="125"/>
    </row>
    <row r="59" spans="1:9" ht="15.75">
      <c r="A59" s="33"/>
      <c r="B59" s="52"/>
      <c r="C59" s="110"/>
      <c r="D59" s="135" t="s">
        <v>157</v>
      </c>
      <c r="E59" s="110" t="s">
        <v>20</v>
      </c>
      <c r="F59" s="113">
        <v>0</v>
      </c>
      <c r="G59" s="113">
        <v>0</v>
      </c>
      <c r="H59" s="113">
        <v>0</v>
      </c>
      <c r="I59" s="113">
        <v>0</v>
      </c>
    </row>
    <row r="60" spans="1:9" ht="15">
      <c r="A60" s="33"/>
      <c r="B60" s="52"/>
      <c r="C60" s="110"/>
      <c r="D60" s="135" t="s">
        <v>93</v>
      </c>
      <c r="E60" s="110" t="s">
        <v>21</v>
      </c>
      <c r="F60" s="113">
        <v>0</v>
      </c>
      <c r="G60" s="113">
        <v>0</v>
      </c>
      <c r="H60" s="113">
        <v>0</v>
      </c>
      <c r="I60" s="113">
        <v>0</v>
      </c>
    </row>
    <row r="61" spans="1:9" ht="15">
      <c r="A61" s="33"/>
      <c r="B61" s="52"/>
      <c r="C61" s="114"/>
      <c r="D61" s="115"/>
      <c r="E61" s="114" t="s">
        <v>22</v>
      </c>
      <c r="F61" s="116">
        <v>0</v>
      </c>
      <c r="G61" s="116">
        <v>0</v>
      </c>
      <c r="H61" s="116">
        <v>0</v>
      </c>
      <c r="I61" s="116">
        <v>0</v>
      </c>
    </row>
    <row r="62" spans="1:9" ht="15.75">
      <c r="A62" s="33"/>
      <c r="B62" s="52"/>
      <c r="C62" s="110" t="s">
        <v>38</v>
      </c>
      <c r="D62" s="133" t="s">
        <v>39</v>
      </c>
      <c r="E62" s="110"/>
      <c r="F62" s="122"/>
      <c r="G62" s="113"/>
      <c r="H62" s="113"/>
      <c r="I62" s="125"/>
    </row>
    <row r="63" spans="1:9" ht="15.75">
      <c r="A63" s="33"/>
      <c r="B63" s="52"/>
      <c r="C63" s="110"/>
      <c r="D63" s="135" t="s">
        <v>158</v>
      </c>
      <c r="E63" s="110" t="s">
        <v>20</v>
      </c>
      <c r="F63" s="113">
        <v>0</v>
      </c>
      <c r="G63" s="113">
        <v>0</v>
      </c>
      <c r="H63" s="113">
        <v>0</v>
      </c>
      <c r="I63" s="113">
        <v>0</v>
      </c>
    </row>
    <row r="64" spans="1:9" ht="15">
      <c r="A64" s="33"/>
      <c r="B64" s="52"/>
      <c r="C64" s="110"/>
      <c r="D64" s="135"/>
      <c r="E64" s="110" t="s">
        <v>21</v>
      </c>
      <c r="F64" s="113">
        <v>0</v>
      </c>
      <c r="G64" s="113">
        <v>0</v>
      </c>
      <c r="H64" s="113">
        <v>0</v>
      </c>
      <c r="I64" s="113">
        <v>0</v>
      </c>
    </row>
    <row r="65" spans="1:9" ht="15">
      <c r="A65" s="33"/>
      <c r="B65" s="52"/>
      <c r="C65" s="114"/>
      <c r="D65" s="115"/>
      <c r="E65" s="114" t="s">
        <v>22</v>
      </c>
      <c r="F65" s="116">
        <v>0</v>
      </c>
      <c r="G65" s="116">
        <v>0</v>
      </c>
      <c r="H65" s="116">
        <v>0</v>
      </c>
      <c r="I65" s="116">
        <v>0</v>
      </c>
    </row>
    <row r="66" spans="1:9" s="2" customFormat="1" ht="15.75">
      <c r="A66" s="24" t="e">
        <f>+#REF!</f>
        <v>#REF!</v>
      </c>
      <c r="B66" s="20"/>
      <c r="C66" s="24"/>
      <c r="D66" s="23" t="s">
        <v>40</v>
      </c>
      <c r="E66" s="56"/>
      <c r="F66" s="57"/>
      <c r="G66" s="56"/>
      <c r="H66" s="56"/>
      <c r="I66" s="58"/>
    </row>
    <row r="67" spans="1:9" s="2" customFormat="1" ht="15.75">
      <c r="A67" s="24"/>
      <c r="B67" s="20"/>
      <c r="C67" s="24" t="s">
        <v>41</v>
      </c>
      <c r="D67" s="23" t="s">
        <v>42</v>
      </c>
      <c r="E67" s="59"/>
      <c r="F67" s="60"/>
      <c r="G67" s="59"/>
      <c r="H67" s="59"/>
      <c r="I67" s="61"/>
    </row>
    <row r="68" spans="1:9" s="2" customFormat="1" ht="15">
      <c r="A68" s="24"/>
      <c r="B68" s="20"/>
      <c r="C68" s="20"/>
      <c r="D68" s="62" t="s">
        <v>100</v>
      </c>
      <c r="E68" s="24" t="s">
        <v>20</v>
      </c>
      <c r="F68" s="25">
        <v>0</v>
      </c>
      <c r="G68" s="25">
        <v>0</v>
      </c>
      <c r="H68" s="25">
        <v>0</v>
      </c>
      <c r="I68" s="25">
        <v>0</v>
      </c>
    </row>
    <row r="69" spans="1:9" s="2" customFormat="1" ht="15">
      <c r="A69" s="24"/>
      <c r="B69" s="20"/>
      <c r="C69" s="21"/>
      <c r="D69" s="62" t="s">
        <v>129</v>
      </c>
      <c r="E69" s="24" t="s">
        <v>21</v>
      </c>
      <c r="F69" s="25">
        <f>-10450-1400-1000-620-1750</f>
        <v>-15220</v>
      </c>
      <c r="G69" s="25">
        <f>-13470-1750</f>
        <v>-15220</v>
      </c>
      <c r="H69" s="25">
        <f>-13470-1750</f>
        <v>-15220</v>
      </c>
      <c r="I69" s="25">
        <f>-13470-1750</f>
        <v>-15220</v>
      </c>
    </row>
    <row r="70" spans="1:9" s="2" customFormat="1" ht="15">
      <c r="A70" s="24"/>
      <c r="B70" s="20"/>
      <c r="C70" s="63"/>
      <c r="D70" s="64" t="s">
        <v>130</v>
      </c>
      <c r="E70" s="35" t="s">
        <v>22</v>
      </c>
      <c r="F70" s="65">
        <v>-0.75</v>
      </c>
      <c r="G70" s="65">
        <v>-0.75</v>
      </c>
      <c r="H70" s="65">
        <v>-0.75</v>
      </c>
      <c r="I70" s="65">
        <v>-0.75</v>
      </c>
    </row>
    <row r="71" spans="1:9" s="2" customFormat="1" ht="15.75">
      <c r="A71" s="127"/>
      <c r="B71" s="112"/>
      <c r="C71" s="110" t="s">
        <v>141</v>
      </c>
      <c r="D71" s="128" t="s">
        <v>142</v>
      </c>
      <c r="E71" s="110"/>
      <c r="F71" s="129"/>
      <c r="G71" s="130"/>
      <c r="H71" s="129"/>
      <c r="I71" s="129"/>
    </row>
    <row r="72" spans="1:9" s="2" customFormat="1" ht="15">
      <c r="A72" s="127"/>
      <c r="B72" s="112"/>
      <c r="C72" s="110"/>
      <c r="D72" s="131" t="s">
        <v>143</v>
      </c>
      <c r="E72" s="110" t="s">
        <v>20</v>
      </c>
      <c r="F72" s="113">
        <v>0</v>
      </c>
      <c r="G72" s="113">
        <v>0</v>
      </c>
      <c r="H72" s="113">
        <v>0</v>
      </c>
      <c r="I72" s="113">
        <v>0</v>
      </c>
    </row>
    <row r="73" spans="1:9" s="2" customFormat="1" ht="15">
      <c r="A73" s="127"/>
      <c r="B73" s="112"/>
      <c r="C73" s="110"/>
      <c r="D73" s="131"/>
      <c r="E73" s="110" t="s">
        <v>21</v>
      </c>
      <c r="F73" s="113">
        <v>42000</v>
      </c>
      <c r="G73" s="122">
        <v>42000</v>
      </c>
      <c r="H73" s="113">
        <v>42000</v>
      </c>
      <c r="I73" s="113">
        <v>42000</v>
      </c>
    </row>
    <row r="74" spans="1:9" s="2" customFormat="1" ht="15">
      <c r="A74" s="127"/>
      <c r="B74" s="112"/>
      <c r="C74" s="114"/>
      <c r="D74" s="132"/>
      <c r="E74" s="114" t="s">
        <v>22</v>
      </c>
      <c r="F74" s="116">
        <v>0</v>
      </c>
      <c r="G74" s="116">
        <v>0</v>
      </c>
      <c r="H74" s="116">
        <v>0</v>
      </c>
      <c r="I74" s="116">
        <v>0</v>
      </c>
    </row>
    <row r="75" spans="1:9" ht="15.75">
      <c r="A75" s="26"/>
      <c r="B75" s="27"/>
      <c r="C75" s="22" t="s">
        <v>43</v>
      </c>
      <c r="D75" s="67" t="s">
        <v>44</v>
      </c>
      <c r="E75" s="22"/>
      <c r="F75" s="68"/>
      <c r="G75" s="69"/>
      <c r="H75" s="68"/>
      <c r="I75" s="68"/>
    </row>
    <row r="76" spans="1:9" ht="15">
      <c r="A76" s="26"/>
      <c r="B76" s="27"/>
      <c r="C76" s="22"/>
      <c r="D76" s="66" t="s">
        <v>102</v>
      </c>
      <c r="E76" s="22" t="s">
        <v>20</v>
      </c>
      <c r="F76" s="25">
        <v>0</v>
      </c>
      <c r="G76" s="25">
        <v>0</v>
      </c>
      <c r="H76" s="25">
        <v>0</v>
      </c>
      <c r="I76" s="25">
        <v>0</v>
      </c>
    </row>
    <row r="77" spans="1:9" ht="15">
      <c r="A77" s="26"/>
      <c r="B77" s="27"/>
      <c r="C77" s="22"/>
      <c r="D77" s="66" t="s">
        <v>103</v>
      </c>
      <c r="E77" s="22" t="s">
        <v>21</v>
      </c>
      <c r="F77" s="49">
        <v>-19260</v>
      </c>
      <c r="G77" s="50">
        <v>-19260</v>
      </c>
      <c r="H77" s="49">
        <v>-19260</v>
      </c>
      <c r="I77" s="25">
        <v>-19260</v>
      </c>
    </row>
    <row r="78" spans="1:9" ht="15">
      <c r="A78" s="26"/>
      <c r="B78" s="27"/>
      <c r="C78" s="70"/>
      <c r="D78" s="64"/>
      <c r="E78" s="70" t="s">
        <v>22</v>
      </c>
      <c r="F78" s="38">
        <v>0</v>
      </c>
      <c r="G78" s="38">
        <v>0</v>
      </c>
      <c r="H78" s="38">
        <v>0</v>
      </c>
      <c r="I78" s="38">
        <v>0</v>
      </c>
    </row>
    <row r="79" spans="1:9" ht="15.75">
      <c r="A79" s="26"/>
      <c r="B79" s="27"/>
      <c r="C79" s="22" t="s">
        <v>45</v>
      </c>
      <c r="D79" s="67" t="s">
        <v>46</v>
      </c>
      <c r="E79" s="26"/>
      <c r="F79" s="25"/>
      <c r="G79" s="25"/>
      <c r="H79" s="25"/>
      <c r="I79" s="55"/>
    </row>
    <row r="80" spans="1:9" ht="15">
      <c r="A80" s="26"/>
      <c r="B80" s="27"/>
      <c r="C80" s="22"/>
      <c r="D80" s="71" t="s">
        <v>131</v>
      </c>
      <c r="E80" s="22" t="s">
        <v>20</v>
      </c>
      <c r="F80" s="25">
        <v>-15000</v>
      </c>
      <c r="G80" s="25">
        <v>0</v>
      </c>
      <c r="H80" s="25">
        <v>0</v>
      </c>
      <c r="I80" s="25">
        <v>0</v>
      </c>
    </row>
    <row r="81" spans="1:9" ht="15">
      <c r="A81" s="26"/>
      <c r="B81" s="27"/>
      <c r="C81" s="22"/>
      <c r="D81" s="71" t="s">
        <v>132</v>
      </c>
      <c r="E81" s="22" t="s">
        <v>21</v>
      </c>
      <c r="F81" s="25">
        <f>26000*0.02</f>
        <v>520</v>
      </c>
      <c r="G81" s="25">
        <f>1050</f>
        <v>1050</v>
      </c>
      <c r="H81" s="25">
        <f>5000+1590</f>
        <v>6590</v>
      </c>
      <c r="I81" s="25">
        <v>6590</v>
      </c>
    </row>
    <row r="82" spans="1:9" ht="15">
      <c r="A82" s="26"/>
      <c r="B82" s="27"/>
      <c r="C82" s="22"/>
      <c r="D82" s="72"/>
      <c r="E82" s="70" t="s">
        <v>22</v>
      </c>
      <c r="F82" s="38">
        <v>0</v>
      </c>
      <c r="G82" s="38">
        <v>0</v>
      </c>
      <c r="H82" s="38">
        <v>0</v>
      </c>
      <c r="I82" s="38">
        <v>0</v>
      </c>
    </row>
    <row r="83" spans="1:9" ht="15.75">
      <c r="A83" s="26"/>
      <c r="B83" s="27"/>
      <c r="C83" s="73"/>
      <c r="D83" s="67" t="s">
        <v>47</v>
      </c>
      <c r="E83" s="26"/>
      <c r="F83" s="74"/>
      <c r="G83" s="74"/>
      <c r="H83" s="74"/>
      <c r="I83" s="75"/>
    </row>
    <row r="84" spans="1:12" ht="15.75">
      <c r="A84" s="26"/>
      <c r="B84" s="27"/>
      <c r="C84" s="20" t="s">
        <v>48</v>
      </c>
      <c r="D84" s="28" t="s">
        <v>49</v>
      </c>
      <c r="E84" s="24"/>
      <c r="F84" s="30"/>
      <c r="G84" s="29"/>
      <c r="H84" s="30"/>
      <c r="I84" s="29"/>
      <c r="L84" s="44"/>
    </row>
    <row r="85" spans="1:9" ht="15">
      <c r="A85" s="26"/>
      <c r="B85" s="27"/>
      <c r="C85" s="24"/>
      <c r="D85" s="54" t="s">
        <v>104</v>
      </c>
      <c r="E85" s="24" t="s">
        <v>20</v>
      </c>
      <c r="F85" s="25">
        <v>0</v>
      </c>
      <c r="G85" s="25">
        <v>0</v>
      </c>
      <c r="H85" s="25">
        <v>0</v>
      </c>
      <c r="I85" s="25">
        <v>0</v>
      </c>
    </row>
    <row r="86" spans="1:9" ht="15">
      <c r="A86" s="26"/>
      <c r="B86" s="27"/>
      <c r="C86" s="24"/>
      <c r="D86" s="54" t="s">
        <v>105</v>
      </c>
      <c r="E86" s="24" t="s">
        <v>21</v>
      </c>
      <c r="F86" s="34">
        <v>-12000</v>
      </c>
      <c r="G86" s="25">
        <v>-12000</v>
      </c>
      <c r="H86" s="34">
        <v>-12000</v>
      </c>
      <c r="I86" s="25">
        <v>-12000</v>
      </c>
    </row>
    <row r="87" spans="1:9" ht="15">
      <c r="A87" s="26"/>
      <c r="B87" s="27"/>
      <c r="C87" s="35"/>
      <c r="D87" s="36"/>
      <c r="E87" s="35" t="s">
        <v>22</v>
      </c>
      <c r="F87" s="38">
        <v>0</v>
      </c>
      <c r="G87" s="38">
        <v>0</v>
      </c>
      <c r="H87" s="38">
        <v>0</v>
      </c>
      <c r="I87" s="38">
        <v>0</v>
      </c>
    </row>
    <row r="88" spans="1:9" ht="15.75">
      <c r="A88" s="33"/>
      <c r="B88" s="52"/>
      <c r="C88" s="24" t="s">
        <v>48</v>
      </c>
      <c r="D88" s="43" t="s">
        <v>49</v>
      </c>
      <c r="E88" s="27"/>
      <c r="F88" s="25"/>
      <c r="G88" s="34"/>
      <c r="H88" s="25"/>
      <c r="I88" s="25"/>
    </row>
    <row r="89" spans="1:9" ht="15">
      <c r="A89" s="33"/>
      <c r="B89" s="52"/>
      <c r="C89" s="24"/>
      <c r="D89" s="54" t="s">
        <v>106</v>
      </c>
      <c r="E89" s="27" t="s">
        <v>20</v>
      </c>
      <c r="F89" s="25">
        <v>0</v>
      </c>
      <c r="G89" s="25">
        <v>0</v>
      </c>
      <c r="H89" s="25">
        <v>0</v>
      </c>
      <c r="I89" s="25">
        <v>0</v>
      </c>
    </row>
    <row r="90" spans="1:9" ht="15">
      <c r="A90" s="33"/>
      <c r="B90" s="52"/>
      <c r="C90" s="33"/>
      <c r="D90" s="32"/>
      <c r="E90" s="27" t="s">
        <v>21</v>
      </c>
      <c r="F90" s="25">
        <v>-25000</v>
      </c>
      <c r="G90" s="25">
        <v>-25000</v>
      </c>
      <c r="H90" s="25">
        <v>-25000</v>
      </c>
      <c r="I90" s="25">
        <v>-25000</v>
      </c>
    </row>
    <row r="91" spans="1:9" ht="15">
      <c r="A91" s="33"/>
      <c r="B91" s="52"/>
      <c r="C91" s="35"/>
      <c r="D91" s="36"/>
      <c r="E91" s="37" t="s">
        <v>22</v>
      </c>
      <c r="F91" s="38">
        <v>-1</v>
      </c>
      <c r="G91" s="38">
        <v>-1</v>
      </c>
      <c r="H91" s="38">
        <v>-1</v>
      </c>
      <c r="I91" s="38">
        <v>-1</v>
      </c>
    </row>
    <row r="92" spans="1:9" ht="15.75">
      <c r="A92" s="33"/>
      <c r="B92" s="52"/>
      <c r="C92" s="110" t="s">
        <v>50</v>
      </c>
      <c r="D92" s="117" t="s">
        <v>51</v>
      </c>
      <c r="E92" s="112"/>
      <c r="F92" s="113"/>
      <c r="G92" s="122"/>
      <c r="H92" s="113"/>
      <c r="I92" s="113"/>
    </row>
    <row r="93" spans="1:9" ht="15">
      <c r="A93" s="33"/>
      <c r="B93" s="52"/>
      <c r="C93" s="110"/>
      <c r="D93" s="111" t="s">
        <v>163</v>
      </c>
      <c r="E93" s="126" t="s">
        <v>20</v>
      </c>
      <c r="F93" s="113">
        <v>0</v>
      </c>
      <c r="G93" s="113">
        <v>0</v>
      </c>
      <c r="H93" s="113">
        <v>0</v>
      </c>
      <c r="I93" s="113">
        <v>0</v>
      </c>
    </row>
    <row r="94" spans="1:9" ht="15">
      <c r="A94" s="33"/>
      <c r="B94" s="52"/>
      <c r="C94" s="110"/>
      <c r="D94" s="111"/>
      <c r="E94" s="126" t="s">
        <v>21</v>
      </c>
      <c r="F94" s="113">
        <v>0</v>
      </c>
      <c r="G94" s="122">
        <v>0</v>
      </c>
      <c r="H94" s="113">
        <v>0</v>
      </c>
      <c r="I94" s="113">
        <v>0</v>
      </c>
    </row>
    <row r="95" spans="1:9" ht="15">
      <c r="A95" s="33"/>
      <c r="B95" s="52"/>
      <c r="C95" s="114"/>
      <c r="D95" s="115"/>
      <c r="E95" s="114" t="s">
        <v>22</v>
      </c>
      <c r="F95" s="116">
        <v>0</v>
      </c>
      <c r="G95" s="116">
        <v>0</v>
      </c>
      <c r="H95" s="116">
        <v>0</v>
      </c>
      <c r="I95" s="116">
        <v>0</v>
      </c>
    </row>
    <row r="96" spans="1:9" ht="15.75">
      <c r="A96" s="33"/>
      <c r="B96" s="52"/>
      <c r="C96" s="110" t="s">
        <v>50</v>
      </c>
      <c r="D96" s="117" t="s">
        <v>51</v>
      </c>
      <c r="E96" s="112"/>
      <c r="F96" s="113"/>
      <c r="G96" s="122"/>
      <c r="H96" s="113"/>
      <c r="I96" s="113"/>
    </row>
    <row r="97" spans="1:9" ht="15">
      <c r="A97" s="33"/>
      <c r="B97" s="52"/>
      <c r="C97" s="110"/>
      <c r="D97" s="111" t="s">
        <v>160</v>
      </c>
      <c r="E97" s="112" t="s">
        <v>20</v>
      </c>
      <c r="F97" s="113">
        <v>0</v>
      </c>
      <c r="G97" s="113">
        <v>0</v>
      </c>
      <c r="H97" s="113">
        <v>0</v>
      </c>
      <c r="I97" s="113">
        <v>0</v>
      </c>
    </row>
    <row r="98" spans="1:9" ht="15">
      <c r="A98" s="33"/>
      <c r="B98" s="52"/>
      <c r="C98" s="110"/>
      <c r="D98" s="111"/>
      <c r="E98" s="112" t="s">
        <v>21</v>
      </c>
      <c r="F98" s="113">
        <v>0</v>
      </c>
      <c r="G98" s="122">
        <v>0</v>
      </c>
      <c r="H98" s="113">
        <v>0</v>
      </c>
      <c r="I98" s="113">
        <v>0</v>
      </c>
    </row>
    <row r="99" spans="1:9" ht="15">
      <c r="A99" s="33"/>
      <c r="B99" s="52"/>
      <c r="C99" s="114"/>
      <c r="D99" s="115"/>
      <c r="E99" s="114" t="s">
        <v>22</v>
      </c>
      <c r="F99" s="113">
        <v>0</v>
      </c>
      <c r="G99" s="113">
        <v>0</v>
      </c>
      <c r="H99" s="113">
        <v>0</v>
      </c>
      <c r="I99" s="113">
        <v>0</v>
      </c>
    </row>
    <row r="100" spans="1:9" ht="15.75">
      <c r="A100" s="33"/>
      <c r="B100" s="52"/>
      <c r="C100" s="24" t="s">
        <v>50</v>
      </c>
      <c r="D100" s="43" t="s">
        <v>51</v>
      </c>
      <c r="E100" s="27"/>
      <c r="F100" s="76"/>
      <c r="G100" s="76"/>
      <c r="H100" s="77"/>
      <c r="I100" s="76"/>
    </row>
    <row r="101" spans="1:9" ht="15">
      <c r="A101" s="33"/>
      <c r="B101" s="52"/>
      <c r="C101" s="24"/>
      <c r="D101" s="54" t="s">
        <v>137</v>
      </c>
      <c r="E101" s="27" t="s">
        <v>20</v>
      </c>
      <c r="F101" s="25">
        <v>0</v>
      </c>
      <c r="G101" s="25">
        <v>0</v>
      </c>
      <c r="H101" s="25">
        <v>0</v>
      </c>
      <c r="I101" s="25">
        <v>0</v>
      </c>
    </row>
    <row r="102" spans="1:9" ht="15">
      <c r="A102" s="33"/>
      <c r="B102" s="52"/>
      <c r="C102" s="24"/>
      <c r="D102" s="54" t="s">
        <v>138</v>
      </c>
      <c r="E102" s="27" t="s">
        <v>21</v>
      </c>
      <c r="F102" s="25">
        <v>-40000</v>
      </c>
      <c r="G102" s="34">
        <v>-40000</v>
      </c>
      <c r="H102" s="25">
        <v>-40000</v>
      </c>
      <c r="I102" s="25">
        <v>-40000</v>
      </c>
    </row>
    <row r="103" spans="1:9" ht="15">
      <c r="A103" s="33"/>
      <c r="B103" s="52"/>
      <c r="C103" s="35"/>
      <c r="D103" s="36" t="s">
        <v>139</v>
      </c>
      <c r="E103" s="35" t="s">
        <v>22</v>
      </c>
      <c r="F103" s="38">
        <v>0</v>
      </c>
      <c r="G103" s="38">
        <v>0</v>
      </c>
      <c r="H103" s="38">
        <v>0</v>
      </c>
      <c r="I103" s="38">
        <v>0</v>
      </c>
    </row>
    <row r="104" spans="1:9" ht="15.75">
      <c r="A104" s="33"/>
      <c r="B104" s="52"/>
      <c r="C104" s="110" t="s">
        <v>52</v>
      </c>
      <c r="D104" s="117" t="s">
        <v>53</v>
      </c>
      <c r="E104" s="124"/>
      <c r="F104" s="113"/>
      <c r="G104" s="122"/>
      <c r="H104" s="113"/>
      <c r="I104" s="125"/>
    </row>
    <row r="105" spans="1:15" ht="15">
      <c r="A105" s="33"/>
      <c r="B105" s="52"/>
      <c r="C105" s="110"/>
      <c r="D105" s="111" t="s">
        <v>161</v>
      </c>
      <c r="E105" s="112" t="s">
        <v>20</v>
      </c>
      <c r="F105" s="113">
        <v>0</v>
      </c>
      <c r="G105" s="113">
        <v>0</v>
      </c>
      <c r="H105" s="113">
        <v>0</v>
      </c>
      <c r="I105" s="113">
        <v>0</v>
      </c>
      <c r="L105" s="44"/>
      <c r="M105" s="44"/>
      <c r="N105" s="44"/>
      <c r="O105" s="44"/>
    </row>
    <row r="106" spans="1:9" ht="15">
      <c r="A106" s="33"/>
      <c r="B106" s="52"/>
      <c r="C106" s="110"/>
      <c r="D106" s="111"/>
      <c r="E106" s="112" t="s">
        <v>21</v>
      </c>
      <c r="F106" s="113">
        <v>0</v>
      </c>
      <c r="G106" s="122">
        <v>0</v>
      </c>
      <c r="H106" s="113">
        <v>0</v>
      </c>
      <c r="I106" s="113">
        <v>0</v>
      </c>
    </row>
    <row r="107" spans="1:9" ht="15">
      <c r="A107" s="33"/>
      <c r="B107" s="52"/>
      <c r="C107" s="114"/>
      <c r="D107" s="115"/>
      <c r="E107" s="114" t="s">
        <v>22</v>
      </c>
      <c r="F107" s="116">
        <v>0</v>
      </c>
      <c r="G107" s="116">
        <v>0</v>
      </c>
      <c r="H107" s="116">
        <v>0</v>
      </c>
      <c r="I107" s="116">
        <v>0</v>
      </c>
    </row>
    <row r="108" spans="1:9" ht="15.75">
      <c r="A108" s="33"/>
      <c r="B108" s="52"/>
      <c r="C108" s="24"/>
      <c r="D108" s="53" t="s">
        <v>54</v>
      </c>
      <c r="E108" s="24"/>
      <c r="F108" s="25"/>
      <c r="G108" s="34"/>
      <c r="H108" s="25"/>
      <c r="I108" s="25"/>
    </row>
    <row r="109" spans="1:9" ht="15.75">
      <c r="A109" s="33"/>
      <c r="B109" s="52"/>
      <c r="C109" s="24" t="s">
        <v>55</v>
      </c>
      <c r="D109" s="48" t="s">
        <v>56</v>
      </c>
      <c r="E109" s="24"/>
      <c r="F109" s="25"/>
      <c r="G109" s="34"/>
      <c r="H109" s="25"/>
      <c r="I109" s="25"/>
    </row>
    <row r="110" spans="1:9" ht="15">
      <c r="A110" s="33"/>
      <c r="B110" s="52"/>
      <c r="C110" s="24"/>
      <c r="D110" s="47" t="s">
        <v>107</v>
      </c>
      <c r="E110" s="24" t="s">
        <v>20</v>
      </c>
      <c r="F110" s="25">
        <v>0</v>
      </c>
      <c r="G110" s="25">
        <v>0</v>
      </c>
      <c r="H110" s="25">
        <v>0</v>
      </c>
      <c r="I110" s="25">
        <v>0</v>
      </c>
    </row>
    <row r="111" spans="1:9" ht="15">
      <c r="A111" s="33"/>
      <c r="B111" s="52"/>
      <c r="C111" s="24"/>
      <c r="D111" s="47" t="s">
        <v>108</v>
      </c>
      <c r="E111" s="24" t="s">
        <v>21</v>
      </c>
      <c r="F111" s="25">
        <v>27500</v>
      </c>
      <c r="G111" s="34">
        <v>0</v>
      </c>
      <c r="H111" s="25">
        <v>0</v>
      </c>
      <c r="I111" s="25">
        <v>0</v>
      </c>
    </row>
    <row r="112" spans="1:9" ht="15">
      <c r="A112" s="33"/>
      <c r="B112" s="52"/>
      <c r="C112" s="24"/>
      <c r="D112" s="47"/>
      <c r="E112" s="35" t="s">
        <v>22</v>
      </c>
      <c r="F112" s="38">
        <v>0</v>
      </c>
      <c r="G112" s="38">
        <v>0</v>
      </c>
      <c r="H112" s="38">
        <v>0</v>
      </c>
      <c r="I112" s="38">
        <v>0</v>
      </c>
    </row>
    <row r="113" spans="1:9" ht="15.75">
      <c r="A113" s="26"/>
      <c r="B113" s="27"/>
      <c r="C113" s="42"/>
      <c r="D113" s="53" t="s">
        <v>57</v>
      </c>
      <c r="E113" s="42"/>
      <c r="F113" s="29"/>
      <c r="G113" s="30"/>
      <c r="H113" s="29"/>
      <c r="I113" s="29"/>
    </row>
    <row r="114" spans="1:9" ht="15.75">
      <c r="A114" s="33"/>
      <c r="B114" s="52"/>
      <c r="C114" s="24" t="s">
        <v>58</v>
      </c>
      <c r="D114" s="43" t="s">
        <v>59</v>
      </c>
      <c r="E114" s="27"/>
      <c r="F114" s="25"/>
      <c r="G114" s="25"/>
      <c r="H114" s="25"/>
      <c r="I114" s="25"/>
    </row>
    <row r="115" spans="1:9" ht="15">
      <c r="A115" s="33"/>
      <c r="B115" s="52"/>
      <c r="C115" s="24" t="s">
        <v>60</v>
      </c>
      <c r="D115" s="54" t="s">
        <v>109</v>
      </c>
      <c r="E115" s="27" t="s">
        <v>20</v>
      </c>
      <c r="F115" s="25">
        <v>0</v>
      </c>
      <c r="G115" s="25">
        <v>0</v>
      </c>
      <c r="H115" s="25">
        <v>0</v>
      </c>
      <c r="I115" s="25">
        <v>0</v>
      </c>
    </row>
    <row r="116" spans="1:9" ht="15">
      <c r="A116" s="33"/>
      <c r="B116" s="52"/>
      <c r="C116" s="33"/>
      <c r="D116" s="39" t="s">
        <v>61</v>
      </c>
      <c r="E116" s="24" t="s">
        <v>21</v>
      </c>
      <c r="F116" s="25">
        <f>-5290-16420-8510</f>
        <v>-30220</v>
      </c>
      <c r="G116" s="25">
        <f>-16420-8720</f>
        <v>-25140</v>
      </c>
      <c r="H116" s="25">
        <f>-16420-8960</f>
        <v>-25380</v>
      </c>
      <c r="I116" s="25">
        <f>-16420-8960</f>
        <v>-25380</v>
      </c>
    </row>
    <row r="117" spans="1:9" ht="15">
      <c r="A117" s="18"/>
      <c r="B117" s="78"/>
      <c r="C117" s="35"/>
      <c r="D117" s="36"/>
      <c r="E117" s="35" t="s">
        <v>22</v>
      </c>
      <c r="F117" s="41">
        <v>-1.2</v>
      </c>
      <c r="G117" s="41">
        <v>-1.2</v>
      </c>
      <c r="H117" s="41">
        <v>-1.2</v>
      </c>
      <c r="I117" s="41">
        <v>-1.2</v>
      </c>
    </row>
    <row r="118" spans="1:9" ht="15.75">
      <c r="A118" s="108"/>
      <c r="B118" s="109"/>
      <c r="C118" s="110" t="s">
        <v>65</v>
      </c>
      <c r="D118" s="117" t="s">
        <v>66</v>
      </c>
      <c r="E118" s="112"/>
      <c r="F118" s="113"/>
      <c r="G118" s="113"/>
      <c r="H118" s="113"/>
      <c r="I118" s="113"/>
    </row>
    <row r="119" spans="1:9" ht="15">
      <c r="A119" s="108"/>
      <c r="B119" s="109"/>
      <c r="C119" s="110"/>
      <c r="D119" s="111" t="s">
        <v>162</v>
      </c>
      <c r="E119" s="112" t="s">
        <v>20</v>
      </c>
      <c r="F119" s="113">
        <v>0</v>
      </c>
      <c r="G119" s="113">
        <v>0</v>
      </c>
      <c r="H119" s="113">
        <v>0</v>
      </c>
      <c r="I119" s="113">
        <v>0</v>
      </c>
    </row>
    <row r="120" spans="1:9" ht="15">
      <c r="A120" s="108"/>
      <c r="B120" s="109"/>
      <c r="C120" s="110"/>
      <c r="D120" s="111"/>
      <c r="E120" s="112" t="s">
        <v>21</v>
      </c>
      <c r="F120" s="113">
        <v>25000</v>
      </c>
      <c r="G120" s="122">
        <v>25000</v>
      </c>
      <c r="H120" s="113">
        <v>25000</v>
      </c>
      <c r="I120" s="113">
        <v>25000</v>
      </c>
    </row>
    <row r="121" spans="1:9" ht="15">
      <c r="A121" s="108"/>
      <c r="B121" s="109"/>
      <c r="C121" s="114"/>
      <c r="D121" s="115"/>
      <c r="E121" s="114" t="s">
        <v>22</v>
      </c>
      <c r="F121" s="123">
        <v>0</v>
      </c>
      <c r="G121" s="123">
        <v>0</v>
      </c>
      <c r="H121" s="123">
        <v>0</v>
      </c>
      <c r="I121" s="123">
        <v>0</v>
      </c>
    </row>
    <row r="122" spans="1:9" ht="15.75">
      <c r="A122" s="33"/>
      <c r="B122" s="52"/>
      <c r="C122" s="24" t="s">
        <v>62</v>
      </c>
      <c r="D122" s="43" t="s">
        <v>63</v>
      </c>
      <c r="E122" s="27"/>
      <c r="F122" s="76"/>
      <c r="G122" s="76"/>
      <c r="H122" s="34"/>
      <c r="I122" s="76"/>
    </row>
    <row r="123" spans="1:9" ht="15">
      <c r="A123" s="33"/>
      <c r="B123" s="52"/>
      <c r="C123" s="24"/>
      <c r="D123" s="54" t="s">
        <v>110</v>
      </c>
      <c r="E123" s="27" t="s">
        <v>20</v>
      </c>
      <c r="F123" s="25">
        <v>0</v>
      </c>
      <c r="G123" s="25">
        <v>0</v>
      </c>
      <c r="H123" s="25">
        <v>0</v>
      </c>
      <c r="I123" s="25">
        <v>0</v>
      </c>
    </row>
    <row r="124" spans="1:9" ht="15">
      <c r="A124" s="33"/>
      <c r="B124" s="52"/>
      <c r="C124" s="24"/>
      <c r="D124" s="54" t="s">
        <v>64</v>
      </c>
      <c r="E124" s="27" t="s">
        <v>21</v>
      </c>
      <c r="F124" s="25">
        <v>-27600</v>
      </c>
      <c r="G124" s="34">
        <v>-36800</v>
      </c>
      <c r="H124" s="25">
        <v>-36800</v>
      </c>
      <c r="I124" s="25">
        <v>-36800</v>
      </c>
    </row>
    <row r="125" spans="1:9" ht="15">
      <c r="A125" s="33"/>
      <c r="B125" s="52"/>
      <c r="C125" s="35"/>
      <c r="D125" s="36"/>
      <c r="E125" s="35" t="s">
        <v>22</v>
      </c>
      <c r="F125" s="38">
        <v>-1</v>
      </c>
      <c r="G125" s="38">
        <v>-1</v>
      </c>
      <c r="H125" s="38">
        <v>-1</v>
      </c>
      <c r="I125" s="38">
        <v>-1</v>
      </c>
    </row>
    <row r="126" spans="1:9" ht="15.75">
      <c r="A126" s="33"/>
      <c r="B126" s="52"/>
      <c r="C126" s="24" t="s">
        <v>65</v>
      </c>
      <c r="D126" s="43" t="s">
        <v>66</v>
      </c>
      <c r="E126" s="27"/>
      <c r="F126" s="49"/>
      <c r="G126" s="49"/>
      <c r="H126" s="49"/>
      <c r="I126" s="49"/>
    </row>
    <row r="127" spans="1:9" ht="15">
      <c r="A127" s="33"/>
      <c r="B127" s="52"/>
      <c r="C127" s="24"/>
      <c r="D127" s="54" t="s">
        <v>111</v>
      </c>
      <c r="E127" s="27" t="s">
        <v>20</v>
      </c>
      <c r="F127" s="49">
        <v>0</v>
      </c>
      <c r="G127" s="49">
        <v>0</v>
      </c>
      <c r="H127" s="49">
        <v>0</v>
      </c>
      <c r="I127" s="49">
        <v>0</v>
      </c>
    </row>
    <row r="128" spans="1:9" ht="15">
      <c r="A128" s="33"/>
      <c r="B128" s="52"/>
      <c r="C128" s="24"/>
      <c r="D128" s="54" t="s">
        <v>64</v>
      </c>
      <c r="E128" s="27" t="s">
        <v>21</v>
      </c>
      <c r="F128" s="49">
        <v>-11230</v>
      </c>
      <c r="G128" s="50">
        <v>-11520</v>
      </c>
      <c r="H128" s="49">
        <v>-11820</v>
      </c>
      <c r="I128" s="49">
        <v>-11820</v>
      </c>
    </row>
    <row r="129" spans="1:9" ht="15">
      <c r="A129" s="18"/>
      <c r="B129" s="78"/>
      <c r="C129" s="35"/>
      <c r="D129" s="36"/>
      <c r="E129" s="35" t="s">
        <v>22</v>
      </c>
      <c r="F129" s="79">
        <v>-0.5</v>
      </c>
      <c r="G129" s="79">
        <v>-0.5</v>
      </c>
      <c r="H129" s="79">
        <v>-0.5</v>
      </c>
      <c r="I129" s="79">
        <v>-0.5</v>
      </c>
    </row>
    <row r="130" spans="1:9" ht="15.75">
      <c r="A130" s="33"/>
      <c r="B130" s="52"/>
      <c r="C130" s="24" t="s">
        <v>65</v>
      </c>
      <c r="D130" s="43" t="s">
        <v>67</v>
      </c>
      <c r="E130" s="27"/>
      <c r="F130" s="49"/>
      <c r="G130" s="49"/>
      <c r="H130" s="49"/>
      <c r="I130" s="49"/>
    </row>
    <row r="131" spans="1:9" ht="15">
      <c r="A131" s="33"/>
      <c r="B131" s="52"/>
      <c r="C131" s="24" t="s">
        <v>68</v>
      </c>
      <c r="D131" s="54" t="s">
        <v>112</v>
      </c>
      <c r="E131" s="27" t="s">
        <v>20</v>
      </c>
      <c r="F131" s="49">
        <v>0</v>
      </c>
      <c r="G131" s="49">
        <v>0</v>
      </c>
      <c r="H131" s="49">
        <v>0</v>
      </c>
      <c r="I131" s="49">
        <v>0</v>
      </c>
    </row>
    <row r="132" spans="1:9" ht="15">
      <c r="A132" s="33"/>
      <c r="B132" s="52"/>
      <c r="C132" s="24"/>
      <c r="D132" s="54" t="s">
        <v>113</v>
      </c>
      <c r="E132" s="27" t="s">
        <v>21</v>
      </c>
      <c r="F132" s="49">
        <f>-29810-31640</f>
        <v>-61450</v>
      </c>
      <c r="G132" s="50">
        <f>-29810-31640</f>
        <v>-61450</v>
      </c>
      <c r="H132" s="49">
        <f>-29810-31640</f>
        <v>-61450</v>
      </c>
      <c r="I132" s="49">
        <f>-29810-31640</f>
        <v>-61450</v>
      </c>
    </row>
    <row r="133" spans="1:9" ht="15">
      <c r="A133" s="33"/>
      <c r="B133" s="52"/>
      <c r="C133" s="24"/>
      <c r="D133" s="54"/>
      <c r="E133" s="35" t="s">
        <v>22</v>
      </c>
      <c r="F133" s="79">
        <v>-2.2</v>
      </c>
      <c r="G133" s="79">
        <v>-2.2</v>
      </c>
      <c r="H133" s="79">
        <v>-2.2</v>
      </c>
      <c r="I133" s="79">
        <v>-2.2</v>
      </c>
    </row>
    <row r="134" spans="1:9" ht="15.75">
      <c r="A134" s="33"/>
      <c r="B134" s="52"/>
      <c r="C134" s="42" t="s">
        <v>69</v>
      </c>
      <c r="D134" s="80" t="s">
        <v>70</v>
      </c>
      <c r="E134" s="81"/>
      <c r="F134" s="82"/>
      <c r="G134" s="82"/>
      <c r="H134" s="82"/>
      <c r="I134" s="82"/>
    </row>
    <row r="135" spans="1:9" ht="15">
      <c r="A135" s="33"/>
      <c r="B135" s="52"/>
      <c r="C135" s="24"/>
      <c r="D135" s="54" t="s">
        <v>115</v>
      </c>
      <c r="E135" s="27" t="s">
        <v>20</v>
      </c>
      <c r="F135" s="49">
        <v>0</v>
      </c>
      <c r="G135" s="49">
        <v>0</v>
      </c>
      <c r="H135" s="49">
        <v>0</v>
      </c>
      <c r="I135" s="49">
        <v>0</v>
      </c>
    </row>
    <row r="136" spans="1:9" ht="15">
      <c r="A136" s="33"/>
      <c r="B136" s="52"/>
      <c r="C136" s="24"/>
      <c r="D136" s="54" t="s">
        <v>114</v>
      </c>
      <c r="E136" s="27" t="s">
        <v>21</v>
      </c>
      <c r="F136" s="49">
        <v>-13840</v>
      </c>
      <c r="G136" s="49">
        <v>-14690</v>
      </c>
      <c r="H136" s="49">
        <v>-15070</v>
      </c>
      <c r="I136" s="49">
        <v>-15070</v>
      </c>
    </row>
    <row r="137" spans="1:9" ht="15">
      <c r="A137" s="33"/>
      <c r="B137" s="52"/>
      <c r="C137" s="35"/>
      <c r="D137" s="36"/>
      <c r="E137" s="35" t="s">
        <v>22</v>
      </c>
      <c r="F137" s="79">
        <v>-0.5</v>
      </c>
      <c r="G137" s="79">
        <v>-0.5</v>
      </c>
      <c r="H137" s="79">
        <v>-0.5</v>
      </c>
      <c r="I137" s="79">
        <v>-0.5</v>
      </c>
    </row>
    <row r="138" spans="1:9" ht="15.75">
      <c r="A138" s="33"/>
      <c r="B138" s="52"/>
      <c r="C138" s="42" t="s">
        <v>71</v>
      </c>
      <c r="D138" s="80" t="s">
        <v>72</v>
      </c>
      <c r="E138" s="81"/>
      <c r="F138" s="82"/>
      <c r="G138" s="82"/>
      <c r="H138" s="82"/>
      <c r="I138" s="82"/>
    </row>
    <row r="139" spans="1:9" ht="15">
      <c r="A139" s="33"/>
      <c r="B139" s="52"/>
      <c r="C139" s="24"/>
      <c r="D139" s="54" t="s">
        <v>116</v>
      </c>
      <c r="E139" s="27" t="s">
        <v>20</v>
      </c>
      <c r="F139" s="49">
        <v>0</v>
      </c>
      <c r="G139" s="49">
        <v>0</v>
      </c>
      <c r="H139" s="49">
        <v>0</v>
      </c>
      <c r="I139" s="49">
        <v>0</v>
      </c>
    </row>
    <row r="140" spans="1:9" ht="15">
      <c r="A140" s="33"/>
      <c r="B140" s="52"/>
      <c r="C140" s="24"/>
      <c r="D140" s="54" t="s">
        <v>73</v>
      </c>
      <c r="E140" s="27" t="s">
        <v>21</v>
      </c>
      <c r="F140" s="49">
        <v>-26070</v>
      </c>
      <c r="G140" s="49">
        <v>-26740</v>
      </c>
      <c r="H140" s="49">
        <v>-27420</v>
      </c>
      <c r="I140" s="49">
        <v>-27420</v>
      </c>
    </row>
    <row r="141" spans="1:9" ht="15">
      <c r="A141" s="33"/>
      <c r="B141" s="52"/>
      <c r="C141" s="35"/>
      <c r="D141" s="36"/>
      <c r="E141" s="35" t="s">
        <v>22</v>
      </c>
      <c r="F141" s="83">
        <v>-1</v>
      </c>
      <c r="G141" s="83">
        <v>-1</v>
      </c>
      <c r="H141" s="83">
        <v>-1</v>
      </c>
      <c r="I141" s="83">
        <v>-1</v>
      </c>
    </row>
    <row r="142" spans="1:9" ht="15.75">
      <c r="A142" s="33"/>
      <c r="B142" s="52"/>
      <c r="C142" s="118" t="s">
        <v>144</v>
      </c>
      <c r="D142" s="119" t="s">
        <v>145</v>
      </c>
      <c r="E142" s="120"/>
      <c r="F142" s="121"/>
      <c r="G142" s="121"/>
      <c r="H142" s="121"/>
      <c r="I142" s="121"/>
    </row>
    <row r="143" spans="1:9" ht="15">
      <c r="A143" s="33"/>
      <c r="B143" s="52"/>
      <c r="C143" s="110"/>
      <c r="D143" s="111" t="s">
        <v>146</v>
      </c>
      <c r="E143" s="112" t="s">
        <v>20</v>
      </c>
      <c r="F143" s="113">
        <v>0</v>
      </c>
      <c r="G143" s="113">
        <v>0</v>
      </c>
      <c r="H143" s="113">
        <v>0</v>
      </c>
      <c r="I143" s="113">
        <v>0</v>
      </c>
    </row>
    <row r="144" spans="1:9" ht="15">
      <c r="A144" s="33"/>
      <c r="B144" s="52"/>
      <c r="C144" s="110"/>
      <c r="D144" s="111" t="s">
        <v>164</v>
      </c>
      <c r="E144" s="112" t="s">
        <v>21</v>
      </c>
      <c r="F144" s="113">
        <v>40000</v>
      </c>
      <c r="G144" s="113">
        <v>40000</v>
      </c>
      <c r="H144" s="113">
        <v>40000</v>
      </c>
      <c r="I144" s="113">
        <v>0</v>
      </c>
    </row>
    <row r="145" spans="1:9" ht="15">
      <c r="A145" s="33"/>
      <c r="B145" s="52"/>
      <c r="C145" s="114"/>
      <c r="D145" s="115"/>
      <c r="E145" s="114" t="s">
        <v>22</v>
      </c>
      <c r="F145" s="116">
        <v>0</v>
      </c>
      <c r="G145" s="116">
        <v>0</v>
      </c>
      <c r="H145" s="116">
        <v>0</v>
      </c>
      <c r="I145" s="116">
        <v>0</v>
      </c>
    </row>
    <row r="146" spans="1:9" ht="15.75">
      <c r="A146" s="26"/>
      <c r="B146" s="27"/>
      <c r="C146" s="24"/>
      <c r="D146" s="43" t="s">
        <v>74</v>
      </c>
      <c r="E146" s="27"/>
      <c r="F146" s="25"/>
      <c r="G146" s="34"/>
      <c r="H146" s="25"/>
      <c r="I146" s="25"/>
    </row>
    <row r="147" spans="1:9" ht="15.75">
      <c r="A147" s="26"/>
      <c r="B147" s="27"/>
      <c r="C147" s="24" t="s">
        <v>75</v>
      </c>
      <c r="D147" s="43" t="s">
        <v>76</v>
      </c>
      <c r="E147" s="27"/>
      <c r="F147" s="25"/>
      <c r="G147" s="34"/>
      <c r="H147" s="25"/>
      <c r="I147" s="25"/>
    </row>
    <row r="148" spans="1:9" ht="15">
      <c r="A148" s="26"/>
      <c r="B148" s="27"/>
      <c r="C148" s="24"/>
      <c r="D148" s="54" t="s">
        <v>117</v>
      </c>
      <c r="E148" s="27" t="s">
        <v>20</v>
      </c>
      <c r="F148" s="25">
        <v>0</v>
      </c>
      <c r="G148" s="25">
        <v>0</v>
      </c>
      <c r="H148" s="25">
        <v>0</v>
      </c>
      <c r="I148" s="25">
        <v>0</v>
      </c>
    </row>
    <row r="149" spans="1:9" ht="15">
      <c r="A149" s="26"/>
      <c r="B149" s="27"/>
      <c r="C149" s="24"/>
      <c r="D149" s="54" t="s">
        <v>118</v>
      </c>
      <c r="E149" s="27" t="s">
        <v>21</v>
      </c>
      <c r="F149" s="25">
        <v>-14500</v>
      </c>
      <c r="G149" s="34">
        <v>-14500</v>
      </c>
      <c r="H149" s="25">
        <v>-14500</v>
      </c>
      <c r="I149" s="25">
        <v>-14500</v>
      </c>
    </row>
    <row r="150" spans="1:9" ht="15">
      <c r="A150" s="26"/>
      <c r="B150" s="27"/>
      <c r="C150" s="18"/>
      <c r="D150" s="84"/>
      <c r="E150" s="35" t="s">
        <v>22</v>
      </c>
      <c r="F150" s="38">
        <v>0</v>
      </c>
      <c r="G150" s="38">
        <v>0</v>
      </c>
      <c r="H150" s="38">
        <v>0</v>
      </c>
      <c r="I150" s="38">
        <v>0</v>
      </c>
    </row>
    <row r="151" spans="1:9" ht="15.75">
      <c r="A151" s="26"/>
      <c r="B151" s="27"/>
      <c r="C151" s="24" t="s">
        <v>77</v>
      </c>
      <c r="D151" s="28" t="s">
        <v>78</v>
      </c>
      <c r="E151" s="27"/>
      <c r="F151" s="29"/>
      <c r="G151" s="30"/>
      <c r="H151" s="29"/>
      <c r="I151" s="29"/>
    </row>
    <row r="152" spans="1:9" ht="15">
      <c r="A152" s="26"/>
      <c r="B152" s="27"/>
      <c r="C152" s="24"/>
      <c r="D152" s="32" t="s">
        <v>119</v>
      </c>
      <c r="E152" s="24" t="s">
        <v>20</v>
      </c>
      <c r="F152" s="25">
        <v>0</v>
      </c>
      <c r="G152" s="25">
        <v>0</v>
      </c>
      <c r="H152" s="25">
        <v>0</v>
      </c>
      <c r="I152" s="25">
        <v>0</v>
      </c>
    </row>
    <row r="153" spans="1:9" ht="15">
      <c r="A153" s="26"/>
      <c r="B153" s="27"/>
      <c r="C153" s="24"/>
      <c r="D153" s="32" t="s">
        <v>120</v>
      </c>
      <c r="E153" s="24" t="s">
        <v>21</v>
      </c>
      <c r="F153" s="25">
        <v>-8000</v>
      </c>
      <c r="G153" s="34">
        <v>-33000</v>
      </c>
      <c r="H153" s="25">
        <v>0</v>
      </c>
      <c r="I153" s="25">
        <v>0</v>
      </c>
    </row>
    <row r="154" spans="1:9" ht="15">
      <c r="A154" s="26"/>
      <c r="B154" s="27"/>
      <c r="C154" s="35"/>
      <c r="D154" s="45"/>
      <c r="E154" s="35" t="s">
        <v>22</v>
      </c>
      <c r="F154" s="25">
        <v>1</v>
      </c>
      <c r="G154" s="25">
        <v>1</v>
      </c>
      <c r="H154" s="25">
        <v>0</v>
      </c>
      <c r="I154" s="25">
        <v>0</v>
      </c>
    </row>
    <row r="155" spans="1:9" ht="15.75">
      <c r="A155" s="33"/>
      <c r="B155" s="52"/>
      <c r="C155" s="24"/>
      <c r="D155" s="43" t="s">
        <v>79</v>
      </c>
      <c r="E155" s="27"/>
      <c r="F155" s="76"/>
      <c r="G155" s="76"/>
      <c r="H155" s="76"/>
      <c r="I155" s="85"/>
    </row>
    <row r="156" spans="1:9" ht="15">
      <c r="A156" s="33"/>
      <c r="B156" s="52"/>
      <c r="C156" s="24"/>
      <c r="D156" s="54" t="s">
        <v>133</v>
      </c>
      <c r="E156" s="27" t="s">
        <v>20</v>
      </c>
      <c r="F156" s="25">
        <v>0</v>
      </c>
      <c r="G156" s="25">
        <v>0</v>
      </c>
      <c r="H156" s="25">
        <v>0</v>
      </c>
      <c r="I156" s="25">
        <v>0</v>
      </c>
    </row>
    <row r="157" spans="1:9" ht="15">
      <c r="A157" s="33"/>
      <c r="B157" s="52"/>
      <c r="C157" s="24"/>
      <c r="D157" s="54" t="s">
        <v>134</v>
      </c>
      <c r="E157" s="27" t="s">
        <v>21</v>
      </c>
      <c r="F157" s="25">
        <v>-80000</v>
      </c>
      <c r="G157" s="25">
        <v>-80000</v>
      </c>
      <c r="H157" s="25">
        <v>-80000</v>
      </c>
      <c r="I157" s="25">
        <v>-80000</v>
      </c>
    </row>
    <row r="158" spans="1:9" ht="15">
      <c r="A158" s="33"/>
      <c r="B158" s="52"/>
      <c r="C158" s="35"/>
      <c r="D158" s="36"/>
      <c r="E158" s="35" t="s">
        <v>22</v>
      </c>
      <c r="F158" s="38">
        <v>0</v>
      </c>
      <c r="G158" s="38">
        <v>0</v>
      </c>
      <c r="H158" s="38">
        <v>0</v>
      </c>
      <c r="I158" s="38">
        <v>0</v>
      </c>
    </row>
    <row r="159" spans="1:9" ht="15">
      <c r="A159" s="108"/>
      <c r="B159" s="109"/>
      <c r="C159" s="110"/>
      <c r="D159" s="111" t="s">
        <v>153</v>
      </c>
      <c r="E159" s="112" t="s">
        <v>20</v>
      </c>
      <c r="F159" s="113">
        <v>0</v>
      </c>
      <c r="G159" s="113">
        <v>0</v>
      </c>
      <c r="H159" s="113">
        <v>0</v>
      </c>
      <c r="I159" s="113">
        <v>0</v>
      </c>
    </row>
    <row r="160" spans="1:9" ht="15">
      <c r="A160" s="108"/>
      <c r="B160" s="109"/>
      <c r="C160" s="110"/>
      <c r="D160" s="111" t="s">
        <v>154</v>
      </c>
      <c r="E160" s="112" t="s">
        <v>21</v>
      </c>
      <c r="F160" s="113">
        <v>-400000</v>
      </c>
      <c r="G160" s="113">
        <v>0</v>
      </c>
      <c r="H160" s="113">
        <v>0</v>
      </c>
      <c r="I160" s="113">
        <v>0</v>
      </c>
    </row>
    <row r="161" spans="1:9" ht="15">
      <c r="A161" s="108"/>
      <c r="B161" s="109"/>
      <c r="C161" s="114"/>
      <c r="D161" s="115"/>
      <c r="E161" s="114" t="s">
        <v>22</v>
      </c>
      <c r="F161" s="116">
        <v>0</v>
      </c>
      <c r="G161" s="116">
        <v>0</v>
      </c>
      <c r="H161" s="116">
        <v>0</v>
      </c>
      <c r="I161" s="116">
        <v>0</v>
      </c>
    </row>
    <row r="162" spans="1:9" ht="15.75">
      <c r="A162" s="108"/>
      <c r="B162" s="109"/>
      <c r="C162" s="110" t="s">
        <v>27</v>
      </c>
      <c r="D162" s="117" t="s">
        <v>167</v>
      </c>
      <c r="E162" s="112"/>
      <c r="F162" s="113"/>
      <c r="G162" s="113"/>
      <c r="H162" s="113"/>
      <c r="I162" s="113"/>
    </row>
    <row r="163" spans="1:9" ht="15">
      <c r="A163" s="108"/>
      <c r="B163" s="109"/>
      <c r="C163" s="110"/>
      <c r="D163" s="111" t="s">
        <v>168</v>
      </c>
      <c r="E163" s="110" t="s">
        <v>20</v>
      </c>
      <c r="F163" s="113">
        <v>0</v>
      </c>
      <c r="G163" s="113">
        <v>0</v>
      </c>
      <c r="H163" s="113">
        <v>0</v>
      </c>
      <c r="I163" s="113">
        <v>0</v>
      </c>
    </row>
    <row r="164" spans="1:9" ht="15">
      <c r="A164" s="108"/>
      <c r="B164" s="109"/>
      <c r="C164" s="110"/>
      <c r="D164" s="111" t="s">
        <v>169</v>
      </c>
      <c r="E164" s="112" t="s">
        <v>21</v>
      </c>
      <c r="F164" s="113">
        <v>-225560</v>
      </c>
      <c r="G164" s="113">
        <v>6870</v>
      </c>
      <c r="H164" s="113">
        <v>9160</v>
      </c>
      <c r="I164" s="113">
        <f>9160+22900</f>
        <v>32060</v>
      </c>
    </row>
    <row r="165" spans="1:9" ht="15">
      <c r="A165" s="108"/>
      <c r="B165" s="109"/>
      <c r="C165" s="114"/>
      <c r="D165" s="115" t="s">
        <v>170</v>
      </c>
      <c r="E165" s="114" t="s">
        <v>22</v>
      </c>
      <c r="F165" s="116">
        <v>0</v>
      </c>
      <c r="G165" s="116">
        <v>0</v>
      </c>
      <c r="H165" s="116">
        <v>0</v>
      </c>
      <c r="I165" s="116">
        <v>0</v>
      </c>
    </row>
    <row r="166" spans="1:9" ht="15">
      <c r="A166" s="33"/>
      <c r="B166" s="52"/>
      <c r="C166" s="24"/>
      <c r="D166" s="54" t="s">
        <v>86</v>
      </c>
      <c r="E166" s="27" t="s">
        <v>20</v>
      </c>
      <c r="F166" s="25">
        <v>0</v>
      </c>
      <c r="G166" s="25">
        <v>0</v>
      </c>
      <c r="H166" s="25">
        <v>0</v>
      </c>
      <c r="I166" s="25">
        <v>0</v>
      </c>
    </row>
    <row r="167" spans="1:9" ht="15">
      <c r="A167" s="33"/>
      <c r="B167" s="52"/>
      <c r="C167" s="24"/>
      <c r="D167" s="54" t="s">
        <v>87</v>
      </c>
      <c r="E167" s="27" t="s">
        <v>21</v>
      </c>
      <c r="F167" s="25">
        <v>-25000</v>
      </c>
      <c r="G167" s="34">
        <v>-25000</v>
      </c>
      <c r="H167" s="25">
        <v>-25000</v>
      </c>
      <c r="I167" s="25">
        <v>-25000</v>
      </c>
    </row>
    <row r="168" spans="1:9" ht="15">
      <c r="A168" s="33"/>
      <c r="B168" s="52"/>
      <c r="C168" s="35"/>
      <c r="D168" s="36"/>
      <c r="E168" s="35" t="s">
        <v>22</v>
      </c>
      <c r="F168" s="38">
        <v>0</v>
      </c>
      <c r="G168" s="38">
        <v>0</v>
      </c>
      <c r="H168" s="38">
        <v>0</v>
      </c>
      <c r="I168" s="38">
        <v>0</v>
      </c>
    </row>
    <row r="169" spans="1:9" ht="15">
      <c r="A169" s="33"/>
      <c r="B169" s="52"/>
      <c r="C169" s="24"/>
      <c r="D169" s="54" t="s">
        <v>80</v>
      </c>
      <c r="E169" s="27" t="s">
        <v>20</v>
      </c>
      <c r="F169" s="25">
        <v>0</v>
      </c>
      <c r="G169" s="25">
        <v>0</v>
      </c>
      <c r="H169" s="25">
        <v>0</v>
      </c>
      <c r="I169" s="25">
        <v>0</v>
      </c>
    </row>
    <row r="170" spans="1:9" ht="15">
      <c r="A170" s="33"/>
      <c r="B170" s="52"/>
      <c r="C170" s="24"/>
      <c r="D170" s="54" t="s">
        <v>165</v>
      </c>
      <c r="E170" s="27" t="s">
        <v>21</v>
      </c>
      <c r="F170" s="25">
        <v>-375000</v>
      </c>
      <c r="G170" s="34">
        <v>-750000</v>
      </c>
      <c r="H170" s="25">
        <v>-750000</v>
      </c>
      <c r="I170" s="25">
        <v>-750000</v>
      </c>
    </row>
    <row r="171" spans="1:9" ht="15">
      <c r="A171" s="33"/>
      <c r="B171" s="52"/>
      <c r="C171" s="35"/>
      <c r="D171" s="36"/>
      <c r="E171" s="35" t="s">
        <v>22</v>
      </c>
      <c r="F171" s="38" t="s">
        <v>121</v>
      </c>
      <c r="G171" s="38" t="s">
        <v>121</v>
      </c>
      <c r="H171" s="38" t="s">
        <v>121</v>
      </c>
      <c r="I171" s="38" t="s">
        <v>121</v>
      </c>
    </row>
    <row r="172" spans="1:9" ht="15.75">
      <c r="A172" s="33"/>
      <c r="B172" s="52"/>
      <c r="C172" s="42"/>
      <c r="D172" s="86"/>
      <c r="E172" s="87" t="s">
        <v>20</v>
      </c>
      <c r="F172" s="88">
        <f>F15+F19+F23+F27+F35+F39+F43+F47+F51+F55+F59+F63+F68+F76+F80+F85+F89+F93+F97+F101+F105+F110+F115+F123+F127+F131+F135++F139+F148+F152+F156+F169</f>
        <v>-15000</v>
      </c>
      <c r="G172" s="88">
        <f>G15+G19+G23+G27+G35+G39+G43+G47+G51+G55+G59+G63+G68+G76+G80+G85+G89+G93+G97+G101+G105+G110+G115+G123+G127+G131+G135++G139+G148+G152+G156+G169</f>
        <v>0</v>
      </c>
      <c r="H172" s="88">
        <f>H15+H19+H23+H27+H35+H39+H43+H47+H51+H55+H59+H63+H68+H76+H80+H85+H89+H93+H97+H101+H105+H110+H115+H123+H127+H131+H135++H139+H148+H152+H156+H169</f>
        <v>0</v>
      </c>
      <c r="I172" s="88">
        <f>I15+I19+I23+I27+I35+I39+I43+I47+I51+I55+I59+I63+I68+I76+I80+I85+I89+I93+I97+I101+I105+I110+I115+I123+I127+I131+I135++I139+I148+I152+I156+I169</f>
        <v>0</v>
      </c>
    </row>
    <row r="173" spans="1:9" ht="15.75">
      <c r="A173" s="33"/>
      <c r="B173" s="52"/>
      <c r="C173" s="24"/>
      <c r="D173" s="89" t="s">
        <v>81</v>
      </c>
      <c r="E173" s="90" t="s">
        <v>21</v>
      </c>
      <c r="F173" s="91">
        <f>F12+F16+F20+F24+F28+F36+F40+F44+F48+F52+F56+F60+F64+F69+F77+F81+F86+F90+F94+F98+F102+F106+F111+F116+F124+F128+F132+F136+F140+F149+F153+F157+F170+F167+F73+F144+F32+F120+F160+F164</f>
        <v>-1388570</v>
      </c>
      <c r="G173" s="91">
        <f>G12+G16+G20+G24+G28+G36+G40+G44+G48+G52+G56+G60+G64+G69+G77+G81+G86+G90+G94+G98+G102+G106+G111+G116+G124+G128+G132+G136+G140+G149+G153+G157+G170+G167+G73+G144+G32+G120+G160+G164</f>
        <v>-1511040</v>
      </c>
      <c r="H173" s="91">
        <f>H12+H16+H20+H24+H28+H36+H40+H44+H48+H52+H56+H60+H64+H69+H77+H81+H86+H90+H94+H98+H102+H106+H111+H116+H124+H128+H132+H136+H140+H149+H153+H157+H170+H167+H73+H144+H32+H120+H160+H164</f>
        <v>-1475810</v>
      </c>
      <c r="I173" s="91">
        <f>I12+I16+I20+I24+I28+I36+I40+I44+I48+I52+I56+I60+I64+I69+I77+I81+I86+I90+I94+I98+I102+I106+I111+I116+I124+I128+I132+I136+I140+I149+I153+I157+I170+I167+I73+I144+I32+I120+I160+I164</f>
        <v>-1500910</v>
      </c>
    </row>
    <row r="174" spans="1:9" ht="16.5" thickBot="1">
      <c r="A174" s="33"/>
      <c r="B174" s="52"/>
      <c r="C174" s="92"/>
      <c r="D174" s="93"/>
      <c r="E174" s="94" t="s">
        <v>22</v>
      </c>
      <c r="F174" s="95">
        <f>F13+F17+F21+F25+F29+F37+F41+F45+F49+F53+F57+F61+F65+F70+F78+F82+F87+F91+F95+F99+F103+F107+F112+F117+F125+F129+F133+F137+F141++F150+F154+F158</f>
        <v>-11.649999999999999</v>
      </c>
      <c r="G174" s="95">
        <f>G13+G17+G21+G25+G29+G37+G41+G45+G49+G53+G57+G61+G65+G70+G78+G82+G87+G91+G95+G99+G103+G107+G112+G117+G125+G129+G133+G137+G141++G150+G154+G158</f>
        <v>-12.649999999999999</v>
      </c>
      <c r="H174" s="95">
        <f>H13+H17+H21+H25+H29+H37+H41+H45+H49+H53+H57+H61+H65+H70+H78+H82+H87+H91+H95+H99+H103+H107+H112+H117+H125+H129+H133+H137+H141++H150+H154+H158</f>
        <v>-13.649999999999999</v>
      </c>
      <c r="I174" s="95">
        <f>I13+I17+I21+I25+I29+I37+I41+I45+I49+I53+I57+I61+I65+I70+I78+I82+I87+I91+I95+I99+I103+I107+I112+I117+I125+I129+I133+I137+I141++I150+I154+I158</f>
        <v>-13.649999999999999</v>
      </c>
    </row>
    <row r="175" spans="1:9" ht="15.75" thickTop="1">
      <c r="A175" s="52"/>
      <c r="B175" s="52"/>
      <c r="C175" s="27"/>
      <c r="D175" s="47"/>
      <c r="E175" s="27"/>
      <c r="F175" s="30"/>
      <c r="G175" s="30"/>
      <c r="H175" s="30"/>
      <c r="I175" s="30"/>
    </row>
    <row r="176" spans="1:9" ht="15.75">
      <c r="A176" s="3"/>
      <c r="B176" s="3"/>
      <c r="C176" s="5"/>
      <c r="D176" s="96" t="s">
        <v>82</v>
      </c>
      <c r="E176" s="3"/>
      <c r="F176" s="97"/>
      <c r="G176" s="98"/>
      <c r="H176" s="5"/>
      <c r="I176" s="5"/>
    </row>
    <row r="177" spans="1:9" ht="15">
      <c r="A177" s="3"/>
      <c r="B177" s="3"/>
      <c r="C177" s="5"/>
      <c r="D177" s="97" t="s">
        <v>83</v>
      </c>
      <c r="E177" s="3"/>
      <c r="F177" s="3"/>
      <c r="G177" s="3"/>
      <c r="H177" s="3"/>
      <c r="I177" s="3"/>
    </row>
    <row r="178" spans="1:9" ht="15">
      <c r="A178" s="3"/>
      <c r="B178" s="3"/>
      <c r="C178" s="5"/>
      <c r="D178" s="97" t="s">
        <v>84</v>
      </c>
      <c r="E178" s="3"/>
      <c r="F178" s="3"/>
      <c r="G178" s="3"/>
      <c r="H178" s="3"/>
      <c r="I178" s="3"/>
    </row>
    <row r="179" spans="1:9" ht="15">
      <c r="A179" s="3"/>
      <c r="B179" s="3"/>
      <c r="C179" s="5"/>
      <c r="D179" s="97" t="s">
        <v>85</v>
      </c>
      <c r="E179" s="3"/>
      <c r="F179" s="3"/>
      <c r="G179" s="3"/>
      <c r="H179" s="3"/>
      <c r="I179" s="3"/>
    </row>
    <row r="180" ht="15.75">
      <c r="D180" s="100"/>
    </row>
    <row r="181" spans="4:8" ht="15.75">
      <c r="D181" s="100"/>
      <c r="F181" s="101"/>
      <c r="G181" s="101"/>
      <c r="H181" s="101"/>
    </row>
    <row r="182" spans="4:9" ht="15.75">
      <c r="D182" s="102"/>
      <c r="E182" s="102"/>
      <c r="F182" s="103"/>
      <c r="G182" s="103"/>
      <c r="H182" s="103"/>
      <c r="I182" s="103"/>
    </row>
    <row r="183" spans="4:9" ht="15.75">
      <c r="D183" s="102"/>
      <c r="E183" s="102"/>
      <c r="F183" s="102"/>
      <c r="G183" s="102"/>
      <c r="H183" s="102"/>
      <c r="I183" s="102"/>
    </row>
    <row r="184" spans="4:9" ht="15.75" hidden="1">
      <c r="D184" s="102" t="s">
        <v>147</v>
      </c>
      <c r="E184" s="102"/>
      <c r="F184" s="102">
        <v>34816</v>
      </c>
      <c r="G184" s="102">
        <v>34816</v>
      </c>
      <c r="H184" s="102">
        <v>34816</v>
      </c>
      <c r="I184" s="102"/>
    </row>
    <row r="185" spans="4:9" ht="15.75" hidden="1">
      <c r="D185" s="102" t="s">
        <v>148</v>
      </c>
      <c r="E185" s="102"/>
      <c r="F185" s="103">
        <v>192.8</v>
      </c>
      <c r="G185" s="103">
        <v>197.62</v>
      </c>
      <c r="H185" s="103">
        <v>202.56</v>
      </c>
      <c r="I185" s="103"/>
    </row>
    <row r="186" spans="4:9" ht="15.75" hidden="1">
      <c r="D186" s="102" t="s">
        <v>149</v>
      </c>
      <c r="E186" s="102"/>
      <c r="F186" s="102">
        <f>ROUND(188.1*1.0399,2)</f>
        <v>195.61</v>
      </c>
      <c r="G186" s="102">
        <f>ROUND(F186*1.0399,2)</f>
        <v>203.41</v>
      </c>
      <c r="H186" s="102">
        <f>+ROUND(G186*1.0399,2)</f>
        <v>211.53</v>
      </c>
      <c r="I186" s="102"/>
    </row>
    <row r="187" spans="4:9" ht="15.75" hidden="1">
      <c r="D187" s="102"/>
      <c r="E187" s="102"/>
      <c r="F187" s="102"/>
      <c r="G187" s="102"/>
      <c r="H187" s="102"/>
      <c r="I187" s="102"/>
    </row>
    <row r="188" spans="4:9" ht="15.75" hidden="1">
      <c r="D188" s="102" t="s">
        <v>150</v>
      </c>
      <c r="E188" s="102"/>
      <c r="F188" s="107">
        <f>+F186-F185</f>
        <v>2.8100000000000023</v>
      </c>
      <c r="G188" s="107">
        <f>+G186-G185</f>
        <v>5.789999999999992</v>
      </c>
      <c r="H188" s="107">
        <f>+H186-H185</f>
        <v>8.969999999999999</v>
      </c>
      <c r="I188" s="104"/>
    </row>
    <row r="189" spans="4:9" ht="15.75" hidden="1">
      <c r="D189" s="102" t="s">
        <v>151</v>
      </c>
      <c r="E189" s="102"/>
      <c r="F189" s="102">
        <f>ROUND(F188*F184,-1)</f>
        <v>97830</v>
      </c>
      <c r="G189" s="102">
        <f>ROUND(G188*G184,-1)</f>
        <v>201580</v>
      </c>
      <c r="H189" s="102">
        <f>ROUND(H188*H184,-1)</f>
        <v>312300</v>
      </c>
      <c r="I189" s="104"/>
    </row>
    <row r="190" spans="4:9" ht="15.75">
      <c r="D190" s="102"/>
      <c r="E190" s="102"/>
      <c r="F190" s="102"/>
      <c r="G190" s="102"/>
      <c r="H190" s="102"/>
      <c r="I190" s="102"/>
    </row>
    <row r="191" spans="5:9" ht="15.75">
      <c r="E191" s="100"/>
      <c r="F191" s="100"/>
      <c r="G191" s="100"/>
      <c r="H191" s="105"/>
      <c r="I191" s="106"/>
    </row>
  </sheetData>
  <mergeCells count="4">
    <mergeCell ref="C1:I1"/>
    <mergeCell ref="C2:I2"/>
    <mergeCell ref="C3:I3"/>
    <mergeCell ref="F5:I5"/>
  </mergeCells>
  <printOptions/>
  <pageMargins left="0.48" right="0.39" top="0.45" bottom="1" header="0.31" footer="0.5"/>
  <pageSetup fitToHeight="5" horizontalDpi="600" verticalDpi="600" orientation="portrait" paperSize="9" scale="67" r:id="rId1"/>
  <headerFooter alignWithMargins="0">
    <oddHeader>&amp;R&amp;"Arial,Bold"Appendix 1</oddHeader>
  </headerFooter>
  <rowBreaks count="1" manualBreakCount="1">
    <brk id="137" min="2" max="8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Buckland</dc:creator>
  <cp:keywords/>
  <dc:description/>
  <cp:lastModifiedBy>WFDC</cp:lastModifiedBy>
  <cp:lastPrinted>2009-02-23T15:21:19Z</cp:lastPrinted>
  <dcterms:created xsi:type="dcterms:W3CDTF">2009-01-15T15:13:56Z</dcterms:created>
  <dcterms:modified xsi:type="dcterms:W3CDTF">2009-02-23T15:22:29Z</dcterms:modified>
  <cp:category/>
  <cp:version/>
  <cp:contentType/>
  <cp:contentStatus/>
</cp:coreProperties>
</file>